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od\Desktop\งานปรับปรุงปี 2568\ห้องผ่าตัด ชั้น 11\โฟลเดอร์ใหม่\"/>
    </mc:Choice>
  </mc:AlternateContent>
  <xr:revisionPtr revIDLastSave="0" documentId="13_ncr:1_{457DCA81-EBB2-4989-AEB9-EEC032E1D084}" xr6:coauthVersionLast="44" xr6:coauthVersionMax="44" xr10:uidLastSave="{00000000-0000-0000-0000-000000000000}"/>
  <bookViews>
    <workbookView xWindow="-120" yWindow="-120" windowWidth="29040" windowHeight="15840" tabRatio="596" activeTab="1" xr2:uid="{00000000-000D-0000-FFFF-FFFF00000000}"/>
  </bookViews>
  <sheets>
    <sheet name="BOQ " sheetId="40" r:id="rId1"/>
    <sheet name="ใบสรุปราคา" sheetId="33" r:id="rId2"/>
    <sheet name="สรุปส่วนงาน" sheetId="9" r:id="rId3"/>
    <sheet name="Factor f" sheetId="39" r:id="rId4"/>
  </sheets>
  <externalReferences>
    <externalReference r:id="rId5"/>
    <externalReference r:id="rId6"/>
    <externalReference r:id="rId7"/>
    <externalReference r:id="rId8"/>
    <externalReference r:id="rId9"/>
  </externalReferences>
  <definedNames>
    <definedName name="_FAC1">[1]สรุป!$C$307</definedName>
    <definedName name="_Fill" localSheetId="3" hidden="1">[2]PL!#REF!</definedName>
    <definedName name="_Fill" localSheetId="1" hidden="1">[2]PL!#REF!</definedName>
    <definedName name="_Fill" hidden="1">[2]PL!#REF!</definedName>
    <definedName name="aa" localSheetId="3" hidden="1">{"'SUMMATION'!$B$2:$I$2"}</definedName>
    <definedName name="aa" localSheetId="1" hidden="1">{"'SUMMATION'!$B$2:$I$2"}</definedName>
    <definedName name="aa" hidden="1">{"'SUMMATION'!$B$2:$I$2"}</definedName>
    <definedName name="aaa" localSheetId="3" hidden="1">{"'SUMMATION'!$B$2:$I$2"}</definedName>
    <definedName name="aaa" localSheetId="1" hidden="1">{"'SUMMATION'!$B$2:$I$2"}</definedName>
    <definedName name="aaa" hidden="1">{"'SUMMATION'!$B$2:$I$2"}</definedName>
    <definedName name="CCTV" localSheetId="3">[3]boq!#REF!</definedName>
    <definedName name="CCTV">[3]boq!#REF!</definedName>
    <definedName name="DB12_MM.">#N/A</definedName>
    <definedName name="DB16_MM.">#N/A</definedName>
    <definedName name="DB20_MM.">#N/A</definedName>
    <definedName name="DB25_MM.">#N/A</definedName>
    <definedName name="DB28_MM.">#N/A</definedName>
    <definedName name="factor_table" localSheetId="3">#N/A</definedName>
    <definedName name="factor_table">#N/A</definedName>
    <definedName name="HTML_CodePage" hidden="1">874</definedName>
    <definedName name="HTML_Control" localSheetId="3" hidden="1">{"'SUMMATION'!$B$2:$I$2"}</definedName>
    <definedName name="HTML_Control" localSheetId="1" hidden="1">{"'SUMMATION'!$B$2:$I$2"}</definedName>
    <definedName name="HTML_Control" localSheetId="2" hidden="1">{"'SUMMATION'!$B$2:$I$2"}</definedName>
    <definedName name="HTML_Control" hidden="1">{"'SUMMATION'!$B$2:$I$2"}</definedName>
    <definedName name="HTML_Description" hidden="1">""</definedName>
    <definedName name="HTML_Email" hidden="1">""</definedName>
    <definedName name="HTML_Header" hidden="1">"SUMMATION"</definedName>
    <definedName name="HTML_LastUpdate" hidden="1">"21/3/02"</definedName>
    <definedName name="HTML_LineAfter" hidden="1">FALSE</definedName>
    <definedName name="HTML_LineBefore" hidden="1">FALSE</definedName>
    <definedName name="HTML_Name" hidden="1">"Estimate_5"</definedName>
    <definedName name="HTML_OBDlg2" hidden="1">TRUE</definedName>
    <definedName name="HTML_OBDlg4" hidden="1">TRUE</definedName>
    <definedName name="HTML_OS" hidden="1">0</definedName>
    <definedName name="HTML_PathFile" hidden="1">"C:\SAni.htm"</definedName>
    <definedName name="HTML_Title" hidden="1">"อาคารเรียนรวม"</definedName>
    <definedName name="MATV" localSheetId="3">[3]boq!#REF!</definedName>
    <definedName name="MATV">[3]boq!#REF!</definedName>
    <definedName name="MATV1" localSheetId="3">[3]boq!#REF!</definedName>
    <definedName name="MATV1">[3]boq!#REF!</definedName>
    <definedName name="_xlnm.Print_Area" localSheetId="0">'BOQ '!$B$1:$L$262</definedName>
    <definedName name="_xlnm.Print_Area" localSheetId="2">สรุปส่วนงาน!$B$1:$G$50</definedName>
    <definedName name="_xlnm.Print_Area">#N/A</definedName>
    <definedName name="PRINT_AREA_MI">'[4]LOTUS-EE1'!#REF!</definedName>
    <definedName name="_xlnm.Print_Titles" localSheetId="0">'BOQ '!$9:$10</definedName>
    <definedName name="_xlnm.Print_Titles" localSheetId="2">สรุปส่วนงาน!$3:$5</definedName>
    <definedName name="_xlnm.Print_Titles">'[5]บัญชีวัสดุ-ราคา'!$A$44:$IV$47</definedName>
    <definedName name="WALL" localSheetId="3" hidden="1">{"'SUMMATION'!$B$2:$I$2"}</definedName>
    <definedName name="WALL" localSheetId="1" hidden="1">{"'SUMMATION'!$B$2:$I$2"}</definedName>
    <definedName name="WALL" hidden="1">{"'SUMMATION'!$B$2:$I$2"}</definedName>
    <definedName name="WEIGHT">#N/A</definedName>
    <definedName name="กราวน์" localSheetId="3">[3]boq!#REF!</definedName>
    <definedName name="กราวน์">[3]boq!#REF!</definedName>
    <definedName name="โครงการ__อาคาร_พักแพทย์_พยาบาล_เภสัชกร_และ_ทันตแพทย์">#N/A</definedName>
    <definedName name="ใบ" localSheetId="3" hidden="1">{"'SUMMATION'!$B$2:$I$2"}</definedName>
    <definedName name="ใบ" localSheetId="1" hidden="1">{"'SUMMATION'!$B$2:$I$2"}</definedName>
    <definedName name="ใบ" hidden="1">{"'SUMMATION'!$B$2:$I$2"}</definedName>
    <definedName name="ปก32" localSheetId="3" hidden="1">{"'SUMMATION'!$B$2:$I$2"}</definedName>
    <definedName name="ปก32" localSheetId="1" hidden="1">{"'SUMMATION'!$B$2:$I$2"}</definedName>
    <definedName name="ปก32" hidden="1">{"'SUMMATION'!$B$2:$I$2"}</definedName>
    <definedName name="ภาพและเสียง" localSheetId="3">[3]boq!#REF!</definedName>
    <definedName name="ภาพและเสียง">[3]boq!#REF!</definedName>
    <definedName name="แสง" localSheetId="3">[3]boq!#REF!</definedName>
    <definedName name="แสง">[3]boq!#REF!</definedName>
    <definedName name="แสงสว่างห้องประชุม" localSheetId="3">[3]boq!#REF!</definedName>
    <definedName name="แสงสว่างห้องประชุม">[3]boq!#REF!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257" i="40" l="1"/>
  <c r="N256" i="40"/>
  <c r="N250" i="40"/>
  <c r="M250" i="40"/>
  <c r="N239" i="40"/>
  <c r="M239" i="40"/>
  <c r="N238" i="40"/>
  <c r="M238" i="40"/>
  <c r="N234" i="40"/>
  <c r="M234" i="40"/>
  <c r="N232" i="40"/>
  <c r="N229" i="40"/>
  <c r="M229" i="40"/>
  <c r="N223" i="40"/>
  <c r="M223" i="40"/>
  <c r="N222" i="40"/>
  <c r="M222" i="40"/>
  <c r="N221" i="40"/>
  <c r="N219" i="40"/>
  <c r="M219" i="40"/>
  <c r="G214" i="40"/>
  <c r="N209" i="40"/>
  <c r="G209" i="40"/>
  <c r="N207" i="40"/>
  <c r="M207" i="40"/>
  <c r="N206" i="40"/>
  <c r="M206" i="40"/>
  <c r="N205" i="40"/>
  <c r="N204" i="40"/>
  <c r="M204" i="40"/>
  <c r="N199" i="40"/>
  <c r="M199" i="40"/>
  <c r="N198" i="40"/>
  <c r="M198" i="40"/>
  <c r="N197" i="40"/>
  <c r="M197" i="40"/>
  <c r="N196" i="40"/>
  <c r="M196" i="40"/>
  <c r="N195" i="40"/>
  <c r="M195" i="40"/>
  <c r="N194" i="40"/>
  <c r="M194" i="40"/>
  <c r="N193" i="40"/>
  <c r="M193" i="40"/>
  <c r="N192" i="40"/>
  <c r="M192" i="40"/>
  <c r="N191" i="40"/>
  <c r="M191" i="40"/>
  <c r="N190" i="40"/>
  <c r="M190" i="40"/>
  <c r="N189" i="40"/>
  <c r="M189" i="40"/>
  <c r="N188" i="40"/>
  <c r="M188" i="40"/>
  <c r="N187" i="40"/>
  <c r="M187" i="40"/>
  <c r="N186" i="40"/>
  <c r="M186" i="40"/>
  <c r="N185" i="40"/>
  <c r="M185" i="40"/>
  <c r="N184" i="40"/>
  <c r="M184" i="40"/>
  <c r="N183" i="40"/>
  <c r="N182" i="40"/>
  <c r="M182" i="40"/>
  <c r="G179" i="40"/>
  <c r="G178" i="40"/>
  <c r="G175" i="40"/>
  <c r="G174" i="40"/>
  <c r="G173" i="40"/>
  <c r="N169" i="40"/>
  <c r="M169" i="40"/>
  <c r="N168" i="40"/>
  <c r="N167" i="40"/>
  <c r="G166" i="40"/>
  <c r="N165" i="40"/>
  <c r="M165" i="40"/>
  <c r="N162" i="40"/>
  <c r="M162" i="40"/>
  <c r="N161" i="40"/>
  <c r="N160" i="40"/>
  <c r="N158" i="40"/>
  <c r="N157" i="40"/>
  <c r="M157" i="40"/>
  <c r="N156" i="40"/>
  <c r="N155" i="40"/>
  <c r="M155" i="40"/>
  <c r="N154" i="40"/>
  <c r="M154" i="40"/>
  <c r="N153" i="40"/>
  <c r="M153" i="40"/>
  <c r="N152" i="40"/>
  <c r="N151" i="40"/>
  <c r="G149" i="40"/>
  <c r="N149" i="40" s="1"/>
  <c r="G146" i="40"/>
  <c r="N146" i="40" s="1"/>
  <c r="G145" i="40"/>
  <c r="N145" i="40" s="1"/>
  <c r="G142" i="40"/>
  <c r="G141" i="40"/>
  <c r="N141" i="40" s="1"/>
  <c r="N140" i="40"/>
  <c r="M140" i="40"/>
  <c r="N139" i="40"/>
  <c r="M139" i="40"/>
  <c r="N138" i="40"/>
  <c r="M138" i="40"/>
  <c r="N136" i="40"/>
  <c r="N135" i="40"/>
  <c r="M135" i="40"/>
  <c r="N133" i="40"/>
  <c r="M133" i="40"/>
  <c r="N131" i="40"/>
  <c r="M131" i="40"/>
  <c r="G127" i="40"/>
  <c r="N124" i="40"/>
  <c r="N123" i="40"/>
  <c r="M123" i="40"/>
  <c r="N120" i="40"/>
  <c r="M120" i="40"/>
  <c r="N119" i="40"/>
  <c r="N118" i="40"/>
  <c r="N117" i="40"/>
  <c r="M117" i="40"/>
  <c r="N116" i="40"/>
  <c r="N115" i="40"/>
  <c r="M115" i="40"/>
  <c r="N114" i="40"/>
  <c r="M114" i="40"/>
  <c r="N105" i="40"/>
  <c r="M105" i="40"/>
  <c r="N103" i="40"/>
  <c r="M103" i="40"/>
  <c r="N102" i="40"/>
  <c r="N97" i="40"/>
  <c r="M97" i="40"/>
  <c r="N96" i="40"/>
  <c r="G95" i="40"/>
  <c r="N94" i="40"/>
  <c r="M94" i="40"/>
  <c r="N93" i="40"/>
  <c r="M93" i="40"/>
  <c r="G92" i="40"/>
  <c r="G91" i="40"/>
  <c r="G86" i="40"/>
  <c r="N86" i="40" s="1"/>
  <c r="N85" i="40"/>
  <c r="G85" i="40"/>
  <c r="G84" i="40"/>
  <c r="G81" i="40"/>
  <c r="N80" i="40"/>
  <c r="G79" i="40"/>
  <c r="G78" i="40"/>
  <c r="N75" i="40"/>
  <c r="N74" i="40"/>
  <c r="M74" i="40"/>
  <c r="N72" i="40"/>
  <c r="G71" i="40"/>
  <c r="N71" i="40" s="1"/>
  <c r="N70" i="40"/>
  <c r="N69" i="40"/>
  <c r="N68" i="40"/>
  <c r="N67" i="40"/>
  <c r="N63" i="40"/>
  <c r="M63" i="40"/>
  <c r="N60" i="40"/>
  <c r="N58" i="40"/>
  <c r="N57" i="40"/>
  <c r="N54" i="40"/>
  <c r="M54" i="40"/>
  <c r="N50" i="40"/>
  <c r="M50" i="40"/>
  <c r="N48" i="40"/>
  <c r="N51" i="40" s="1"/>
  <c r="N47" i="40"/>
  <c r="M47" i="40"/>
  <c r="G44" i="40"/>
  <c r="N44" i="40" s="1"/>
  <c r="G41" i="40"/>
  <c r="O35" i="40"/>
  <c r="G35" i="40"/>
  <c r="N31" i="40"/>
  <c r="M31" i="40"/>
  <c r="G30" i="40"/>
  <c r="N29" i="40"/>
  <c r="M29" i="40"/>
  <c r="N27" i="40"/>
  <c r="M27" i="40"/>
  <c r="N26" i="40"/>
  <c r="N25" i="40"/>
  <c r="M25" i="40"/>
  <c r="N24" i="40"/>
  <c r="N23" i="40"/>
  <c r="M23" i="40"/>
  <c r="N22" i="40"/>
  <c r="N21" i="40"/>
  <c r="N20" i="40"/>
  <c r="M20" i="40"/>
  <c r="G19" i="40"/>
  <c r="G53" i="40" s="1"/>
  <c r="L16" i="40"/>
  <c r="K16" i="40"/>
  <c r="I16" i="40"/>
  <c r="N78" i="40" l="1"/>
  <c r="N252" i="40"/>
  <c r="N35" i="40"/>
  <c r="N39" i="40" s="1"/>
  <c r="N166" i="40"/>
  <c r="N173" i="40"/>
  <c r="N178" i="40"/>
  <c r="N81" i="40"/>
  <c r="M166" i="40"/>
  <c r="N92" i="40"/>
  <c r="M151" i="40"/>
  <c r="M142" i="40"/>
  <c r="M57" i="40"/>
  <c r="M252" i="40"/>
  <c r="N142" i="40"/>
  <c r="N174" i="40"/>
  <c r="M21" i="40"/>
  <c r="M55" i="40"/>
  <c r="M158" i="40"/>
  <c r="N233" i="40"/>
  <c r="N236" i="40" s="1"/>
  <c r="M119" i="40"/>
  <c r="N19" i="40"/>
  <c r="N28" i="40" s="1"/>
  <c r="M72" i="40"/>
  <c r="N84" i="40"/>
  <c r="N179" i="40"/>
  <c r="N255" i="40"/>
  <c r="N259" i="40" s="1"/>
  <c r="N91" i="40"/>
  <c r="M51" i="40"/>
  <c r="M33" i="40"/>
  <c r="N30" i="40"/>
  <c r="N33" i="40" s="1"/>
  <c r="M168" i="40"/>
  <c r="M70" i="40"/>
  <c r="M160" i="40"/>
  <c r="M183" i="40"/>
  <c r="M221" i="40"/>
  <c r="M26" i="40"/>
  <c r="N129" i="40"/>
  <c r="M129" i="40"/>
  <c r="N41" i="40"/>
  <c r="N46" i="40" s="1"/>
  <c r="N79" i="40"/>
  <c r="M209" i="40"/>
  <c r="N175" i="40"/>
  <c r="M16" i="40"/>
  <c r="N16" i="40"/>
  <c r="M69" i="40"/>
  <c r="M116" i="40"/>
  <c r="M161" i="40"/>
  <c r="M22" i="40"/>
  <c r="N53" i="40"/>
  <c r="N55" i="40" s="1"/>
  <c r="M124" i="40"/>
  <c r="M118" i="40"/>
  <c r="M156" i="40"/>
  <c r="M233" i="40"/>
  <c r="M257" i="40"/>
  <c r="N211" i="40"/>
  <c r="M205" i="40"/>
  <c r="M255" i="40"/>
  <c r="N95" i="40"/>
  <c r="N127" i="40"/>
  <c r="M136" i="40"/>
  <c r="M152" i="40"/>
  <c r="M68" i="40"/>
  <c r="M75" i="40"/>
  <c r="N214" i="40"/>
  <c r="M48" i="40"/>
  <c r="M102" i="40"/>
  <c r="M24" i="40"/>
  <c r="M145" i="40" l="1"/>
  <c r="N99" i="40"/>
  <c r="M53" i="40"/>
  <c r="N126" i="40"/>
  <c r="M126" i="40"/>
  <c r="N125" i="40"/>
  <c r="M80" i="40"/>
  <c r="M71" i="40"/>
  <c r="M30" i="40"/>
  <c r="M259" i="40"/>
  <c r="M146" i="40"/>
  <c r="M86" i="40"/>
  <c r="M35" i="40"/>
  <c r="M256" i="40"/>
  <c r="M39" i="40"/>
  <c r="M173" i="40"/>
  <c r="M95" i="40"/>
  <c r="M92" i="40"/>
  <c r="M46" i="40"/>
  <c r="M41" i="40"/>
  <c r="M149" i="40"/>
  <c r="M58" i="40"/>
  <c r="M19" i="40"/>
  <c r="M28" i="40"/>
  <c r="M78" i="40"/>
  <c r="N210" i="40"/>
  <c r="M44" i="40"/>
  <c r="M211" i="40"/>
  <c r="M175" i="40"/>
  <c r="M178" i="40"/>
  <c r="M167" i="40"/>
  <c r="M236" i="40"/>
  <c r="M232" i="40"/>
  <c r="M60" i="40"/>
  <c r="M84" i="40"/>
  <c r="M179" i="40"/>
  <c r="M141" i="40"/>
  <c r="M96" i="40"/>
  <c r="M85" i="40"/>
  <c r="M81" i="40"/>
  <c r="M174" i="40"/>
  <c r="M91" i="40"/>
  <c r="M99" i="40"/>
  <c r="M214" i="40"/>
  <c r="M125" i="40"/>
  <c r="M79" i="40"/>
  <c r="M127" i="40"/>
  <c r="N147" i="40" l="1"/>
  <c r="N170" i="40"/>
  <c r="M170" i="40"/>
  <c r="N215" i="40"/>
  <c r="N217" i="40"/>
  <c r="N87" i="40"/>
  <c r="M163" i="40"/>
  <c r="N163" i="40"/>
  <c r="M164" i="40"/>
  <c r="N82" i="40"/>
  <c r="N164" i="40"/>
  <c r="N128" i="40"/>
  <c r="N143" i="40"/>
  <c r="M210" i="40"/>
  <c r="M147" i="40"/>
  <c r="M215" i="40" l="1"/>
  <c r="N212" i="40"/>
  <c r="M176" i="40"/>
  <c r="M180" i="40"/>
  <c r="N216" i="40"/>
  <c r="M143" i="40"/>
  <c r="N180" i="40"/>
  <c r="M87" i="40"/>
  <c r="M217" i="40"/>
  <c r="M216" i="40"/>
  <c r="N89" i="40"/>
  <c r="M128" i="40"/>
  <c r="M82" i="40"/>
  <c r="M89" i="40"/>
  <c r="N176" i="40"/>
  <c r="M201" i="40" l="1"/>
  <c r="N201" i="40"/>
  <c r="N225" i="40"/>
  <c r="M212" i="40"/>
  <c r="M225" i="40"/>
  <c r="F42" i="9"/>
  <c r="F23" i="9" l="1"/>
  <c r="F19" i="9" l="1"/>
  <c r="F20" i="9"/>
  <c r="F43" i="9" l="1"/>
  <c r="F45" i="9" s="1"/>
  <c r="F25" i="9"/>
  <c r="F14" i="9"/>
  <c r="F17" i="9" l="1"/>
  <c r="F16" i="9" l="1"/>
  <c r="F15" i="9"/>
  <c r="F18" i="9" l="1"/>
  <c r="F22" i="9" l="1"/>
  <c r="F24" i="9" l="1"/>
  <c r="F13" i="9" l="1"/>
  <c r="F30" i="9" l="1"/>
  <c r="C13" i="39" l="1"/>
  <c r="C12" i="39"/>
  <c r="F38" i="9"/>
  <c r="F48" i="9" l="1"/>
  <c r="F50" i="9" s="1"/>
  <c r="F32" i="9"/>
  <c r="F27" i="9" l="1"/>
  <c r="F39" i="9" l="1"/>
  <c r="G26" i="33" l="1"/>
  <c r="C9" i="39"/>
  <c r="C14" i="39" s="1"/>
  <c r="D5" i="39"/>
  <c r="C16" i="39" l="1"/>
</calcChain>
</file>

<file path=xl/sharedStrings.xml><?xml version="1.0" encoding="utf-8"?>
<sst xmlns="http://schemas.openxmlformats.org/spreadsheetml/2006/main" count="563" uniqueCount="344">
  <si>
    <t>งานระบบไฟฟ้า และสื่อสาร</t>
  </si>
  <si>
    <t xml:space="preserve">2. กลุ่มงานที่ 2 </t>
  </si>
  <si>
    <t xml:space="preserve">หน่วยงานออกแบบแปลนและรายการ   </t>
  </si>
  <si>
    <t>แบบเลขที่</t>
  </si>
  <si>
    <t>ประมาณราคาตามแบบ     ปร.4</t>
  </si>
  <si>
    <t xml:space="preserve">จำนวน  </t>
  </si>
  <si>
    <t>แผ่น</t>
  </si>
  <si>
    <t>ลำดับที่</t>
  </si>
  <si>
    <t xml:space="preserve">     ราคารวมค่า  Factor  F</t>
  </si>
  <si>
    <t>7 %</t>
  </si>
  <si>
    <t xml:space="preserve">เฉลี่ยราคา </t>
  </si>
  <si>
    <t xml:space="preserve">แบบเลขที่ </t>
  </si>
  <si>
    <t>ผู้ปรับราคา</t>
  </si>
  <si>
    <t xml:space="preserve">วิศวกร </t>
  </si>
  <si>
    <t>โครงการก่อสร้าง</t>
  </si>
  <si>
    <t>ตร.ม.</t>
  </si>
  <si>
    <t xml:space="preserve"> </t>
  </si>
  <si>
    <t>รายการ</t>
  </si>
  <si>
    <t>หมายเหตุ</t>
  </si>
  <si>
    <t xml:space="preserve">สถานที่ก่อสร้าง    </t>
  </si>
  <si>
    <t>ลำดับ</t>
  </si>
  <si>
    <t>หน่วย</t>
  </si>
  <si>
    <t>จำนวน</t>
  </si>
  <si>
    <t>ค่าแรงงาน</t>
  </si>
  <si>
    <t>ต่อหน่วย</t>
  </si>
  <si>
    <t>ชุด</t>
  </si>
  <si>
    <t>สถานที่ก่อสร้าง</t>
  </si>
  <si>
    <t>เอกสารเลขที่</t>
  </si>
  <si>
    <t xml:space="preserve">ผู้ประมาณราคา     </t>
  </si>
  <si>
    <t xml:space="preserve">พื้นที่อาคาร </t>
  </si>
  <si>
    <t>สถาปนิก</t>
  </si>
  <si>
    <t xml:space="preserve">ผู้ตรวจสอบ          </t>
  </si>
  <si>
    <t>ชั้น</t>
  </si>
  <si>
    <t xml:space="preserve">จำนวนชั้น </t>
  </si>
  <si>
    <t xml:space="preserve">โครงการก่อสร้าง </t>
  </si>
  <si>
    <t xml:space="preserve">สถานที่ก่อสร้าง </t>
  </si>
  <si>
    <t>พื้นที่อาคาร</t>
  </si>
  <si>
    <t xml:space="preserve">  </t>
  </si>
  <si>
    <t>งานภูมิทัศน์</t>
  </si>
  <si>
    <t>จำนวนเงิน</t>
  </si>
  <si>
    <t>(คิดเฉพาะค่าวัสดุและค่าแรงงานหรือทุนซึ่งยังไม่รวมค่าอำนวยการ ดอกเบี้ย กำไร และภาษี)</t>
  </si>
  <si>
    <t>งานสถาปัตยกรรม</t>
  </si>
  <si>
    <t>รวมค่างานกลุ่มงานที่ 1</t>
  </si>
  <si>
    <t>รวมค่างานกลุ่มงานที่ 2</t>
  </si>
  <si>
    <t>รวมค่างานกลุ่มงานที่ 3</t>
  </si>
  <si>
    <t>รวมค่างานส่วนที่ 1</t>
  </si>
  <si>
    <t>(คิดราคาผู้ผลิตหรือตัวแทนจำหน่ายซึ่งยังไม่รวมค่าภาษี)</t>
  </si>
  <si>
    <t>รวมค่างานส่วนที่ 2</t>
  </si>
  <si>
    <t>หมวดค่าใช้จ่ายพิเศษตามข้อกำหนด เงื่อนไข และความจำเป็นต้องมี</t>
  </si>
  <si>
    <t>รวมค่างานส่วนที่ 3</t>
  </si>
  <si>
    <t>1. กลุ่มงานที่ 1</t>
  </si>
  <si>
    <t>ดอกเบี้ยเงินกู้</t>
  </si>
  <si>
    <t>Factor F</t>
  </si>
  <si>
    <t>ค่างานต้นทุน</t>
  </si>
  <si>
    <t>บาท</t>
  </si>
  <si>
    <t>ประจำเดือน</t>
  </si>
  <si>
    <t xml:space="preserve">1.1 งานโครงสร้างวิศวกรรม  </t>
  </si>
  <si>
    <t>2.1 งานครุภัณฑ์จัดจ้าง หรือสั่งทำ</t>
  </si>
  <si>
    <t xml:space="preserve">รวม (2.1) </t>
  </si>
  <si>
    <t xml:space="preserve">หมายเหตุ :  </t>
  </si>
  <si>
    <t>ส่วนที่ 1  ค่างานต้นทุน (คำนวณในราคาทุน)</t>
  </si>
  <si>
    <t xml:space="preserve">งานโครงสร้างวิศวกรรม </t>
  </si>
  <si>
    <t>งานครุภัณฑ์จัดจ้าง หรือสั่งทำ</t>
  </si>
  <si>
    <t>ราคาค่าวัสดุ สำนักดัชนีเศรษฐกิจการค้า  กระทรวงพานิชย์ กรุงเทพมหานคร</t>
  </si>
  <si>
    <t>ค่างานส่วนที่ 1 ค่างานต้นทุน (คำนวณในราคาทุน)</t>
  </si>
  <si>
    <t>ค่างานส่วนที่ 2 ครุภัณฑ์จัดซื้อ หรือสั่งซื้อ</t>
  </si>
  <si>
    <t>คิดเป็นเงินทั้งสิ้นโดยประมาณ</t>
  </si>
  <si>
    <t>บาท / ตร.ม.</t>
  </si>
  <si>
    <t>ค่าวัสดุ</t>
  </si>
  <si>
    <t>เป็นเงิน</t>
  </si>
  <si>
    <t>รวมเงิน</t>
  </si>
  <si>
    <t>กลุ่มงานที่ 3</t>
  </si>
  <si>
    <t>งานผังบริเวณและงานก่อสร้างประกอบอื่น ๆ</t>
  </si>
  <si>
    <t>ส่วนที่ 2  หมวดงานครุภัณฑ์จัดซื้อหรือสั่งซื้อ</t>
  </si>
  <si>
    <t xml:space="preserve">ส่วนที่ 3  ค่าใช้จ่ายพิเศษตามข้อกำหนด (ถ้ามี) </t>
  </si>
  <si>
    <t>งานระบบปรับอากาศและระบายอากาศ</t>
  </si>
  <si>
    <t xml:space="preserve">ค่างานส่วนที่ 3  ค่าใช้จ่ายพิเศษตามข้อกำหนด (ถ้ามี) </t>
  </si>
  <si>
    <t>สรุป</t>
  </si>
  <si>
    <t>รวมค่าก่อสร้างเป็นเงินทั้งสิ้น  (1)+(2)+(3)</t>
  </si>
  <si>
    <t>ส่วนที่ 1   ค่างานต้นทุน  (คำนวณในราคาทุน)</t>
  </si>
  <si>
    <t>งาน</t>
  </si>
  <si>
    <t xml:space="preserve"> -(3)-</t>
  </si>
  <si>
    <t>chack % factor.f</t>
  </si>
  <si>
    <t>การคำนวณหาค่า Factor-F เฉลี่ย</t>
  </si>
  <si>
    <t>ตาราง Factor F  งานอาคาร</t>
  </si>
  <si>
    <t>หมายเหตุ    -(1)-  =  C14    ,   -(2)-  =  L5    ,   -(3)-  =  N5</t>
  </si>
  <si>
    <t>เงินล่วงหน้าจ่าย</t>
  </si>
  <si>
    <t xml:space="preserve"> เงื่อนไข % ปรับเปลี่ยนตามหนังสือกระทรวงการคลังที่ กค.  ต่างๆ</t>
  </si>
  <si>
    <t>เงินประกันผลงานหัก</t>
  </si>
  <si>
    <t xml:space="preserve"> -(1)</t>
  </si>
  <si>
    <t>ราคาค่าวัสดุและค่าแรงที่ประมาณราคาได้</t>
  </si>
  <si>
    <t xml:space="preserve"> -(2)</t>
  </si>
  <si>
    <t>Factor F =</t>
  </si>
  <si>
    <r>
      <t>D - ((D-E)*(A-</t>
    </r>
    <r>
      <rPr>
        <b/>
        <sz val="18"/>
        <color indexed="12"/>
        <rFont val="Angsana New"/>
        <family val="1"/>
      </rPr>
      <t>B</t>
    </r>
    <r>
      <rPr>
        <b/>
        <sz val="18"/>
        <rFont val="Angsana New"/>
        <family val="1"/>
      </rPr>
      <t>)/(</t>
    </r>
    <r>
      <rPr>
        <b/>
        <sz val="18"/>
        <color indexed="10"/>
        <rFont val="Angsana New"/>
        <family val="1"/>
      </rPr>
      <t>C</t>
    </r>
    <r>
      <rPr>
        <b/>
        <sz val="18"/>
        <rFont val="Angsana New"/>
        <family val="1"/>
      </rPr>
      <t>-</t>
    </r>
    <r>
      <rPr>
        <b/>
        <sz val="18"/>
        <color indexed="12"/>
        <rFont val="Angsana New"/>
        <family val="1"/>
      </rPr>
      <t>B</t>
    </r>
    <r>
      <rPr>
        <b/>
        <sz val="18"/>
        <rFont val="Angsana New"/>
        <family val="1"/>
      </rPr>
      <t>))</t>
    </r>
  </si>
  <si>
    <t>ค่าภาษีมูลค่าเพิ่ม</t>
  </si>
  <si>
    <t xml:space="preserve"> -(3)</t>
  </si>
  <si>
    <t xml:space="preserve"> -(4)</t>
  </si>
  <si>
    <t>B</t>
  </si>
  <si>
    <t>B : ค่างานต้นทุนต่ำ</t>
  </si>
  <si>
    <t xml:space="preserve"> -(5)</t>
  </si>
  <si>
    <t>A</t>
  </si>
  <si>
    <t>A : ค่างานต้นทุนที่ประมาณราคาได้</t>
  </si>
  <si>
    <t>(บาท)</t>
  </si>
  <si>
    <t>C</t>
  </si>
  <si>
    <t>C : ค่างานต้นทุนสูง</t>
  </si>
  <si>
    <t>D</t>
  </si>
  <si>
    <t>D : Factor F ทุนต่ำ</t>
  </si>
  <si>
    <t>E</t>
  </si>
  <si>
    <t>E : Factor F ทุนสูง</t>
  </si>
  <si>
    <t>นำค่านี้ไปใช้ในการคำนวณ</t>
  </si>
  <si>
    <t>A * Factor F</t>
  </si>
  <si>
    <t>1.4 งานระบบไฟฟ้าและสื่อสาร</t>
  </si>
  <si>
    <t>รวม  (1.4.1) งานระบบไฟฟ้า และดวงโคม</t>
  </si>
  <si>
    <t>รวม  (1.5) งานระบบปรับอากาศ ระบายอากาศ</t>
  </si>
  <si>
    <t>3.1 หมวดค่าใช้จ่ายพิเศษตามข้อกำหนด เงื่อนไข และความจำเป็นต้องมี</t>
  </si>
  <si>
    <t>รวม  (3.1) งานค่าใช้จ่ายพิเศษ</t>
  </si>
  <si>
    <t>สถาบันโรคผิวหนัง กรมการแพทย์</t>
  </si>
  <si>
    <t>(ตัวอักษร)</t>
  </si>
  <si>
    <t xml:space="preserve">ส่วนที่ 3  ค่าใช้จ่ายพิเศษตามข้อกำหนด  </t>
  </si>
  <si>
    <t xml:space="preserve">1.1.1 งานโครงสร้าง คสล. </t>
  </si>
  <si>
    <t xml:space="preserve">รวม  (1.1.1)งานโครงสร้าง </t>
  </si>
  <si>
    <t xml:space="preserve">1.1.1 งานโครงสร้าง </t>
  </si>
  <si>
    <t>1.2 งานสถาปัตยกรรม</t>
  </si>
  <si>
    <t>1.4.1 งานระบบไฟฟ้า - ดวงโคม</t>
  </si>
  <si>
    <t>รวม (2.1) งานครุภัณฑ์จัดซื้อ</t>
  </si>
  <si>
    <t>กั้นแนวเขตก่อสร้างพร้อมงานป้องกันฝุ่น</t>
  </si>
  <si>
    <t xml:space="preserve"> - บัญชีแสดงปริมาณวัสดุเป็นเอกสารราชการสถาบันโรคผิวหนังใช้เฉพาะเป็นแนวทางในการประมาณราคาเท่านั้น</t>
  </si>
  <si>
    <t>ราคาค่าก่อสร้าง</t>
  </si>
  <si>
    <t>1.5 งานระบบปรับอากาศ ระบายอากาศ</t>
  </si>
  <si>
    <t>1.2.1 งานรื้อถอน</t>
  </si>
  <si>
    <t>รวม (1.2.1) งานรื้อถอน</t>
  </si>
  <si>
    <t>1.2.2 งานฝ้าเพดาน</t>
  </si>
  <si>
    <t>1.2.3 งานผนัง - ผิวผนัง</t>
  </si>
  <si>
    <t>1.2.4 งานพื้น - ผิวพื้น</t>
  </si>
  <si>
    <t>1.2.5 งานประตู - หน้าต่าง</t>
  </si>
  <si>
    <t>1.2.6 งานทาสี</t>
  </si>
  <si>
    <t xml:space="preserve"> ส่วนราชการ สถาบันโรคผิวหนัง กรมการแพทย์  กระทรวงสาธารณสุข   โทร. 0 2 354 5222</t>
  </si>
  <si>
    <t>คณะกรรมการกำหนดราคากลาง</t>
  </si>
  <si>
    <r>
      <t xml:space="preserve">หนังสือกระทรวงการคลังที่ </t>
    </r>
    <r>
      <rPr>
        <b/>
        <sz val="16"/>
        <color indexed="12"/>
        <rFont val="Angsana New"/>
        <family val="1"/>
      </rPr>
      <t>กค 0433.2/ว499 ลว. 28 สิงหาคม 2566</t>
    </r>
  </si>
  <si>
    <t>หลักเกณฑ์การคำนวณราคากลางงานก่อสร้าง ตามที่กรมบัญชีกลางประกาศอัตราดอกเบี้ยเงินกู้สำหรับใช้เป็นเกณฑ์ในการคำนวณ ราคากลางงานก่อสร้าง</t>
  </si>
  <si>
    <t>และปรับปรุงตาราง Factor F ใหม่   หนังสือกระทรวงการคลังด่วนที่สุดที่ กค 0433.2/ว499 ลงวันที่ 28 สิงหาคม 2566</t>
  </si>
  <si>
    <t>1.2.7 งานเบ็ดเตล็ด</t>
  </si>
  <si>
    <t>เริ่มใช้ 28 สิงหาคม 2566</t>
  </si>
  <si>
    <t xml:space="preserve"> - ปริมาณงานใน BOQ.นี้ไม่สามารถนำไปใช้อ้างอิงในการก่อสร้างจริงได้ ผู้เสนอราคาต้องเสนอตามรูปแบบ และเอกสารรายการประกอบแบบที่กำหนด</t>
  </si>
  <si>
    <t>ราคาค่าแรงงานตามบัญชีค่าแรงงาน / ค่าดำเนินการ สำหรับถอดแบบคำนวณราคากลางงานก่อสร้าง ที่ กค 0433.2/ว135 ลงวันที่ 3 มีนาคม 2566</t>
  </si>
  <si>
    <t>FACTOR . F ประเภทงานอาคาร  เงื่อนไข - เงินล่วงหน้าจ่าย 0 % , - เงินประกันผลงานหัก 0 % , - ดอกเบี้ยเงินกู้ 7 % , - ค่าภาษีมูลค่าเพิ่ม 7 %</t>
  </si>
  <si>
    <t xml:space="preserve">      ราคารวมค่าภาษีมูลค่าเพิ่ม (VAT)  </t>
  </si>
  <si>
    <t xml:space="preserve">กลุ่มงานที่ 1 </t>
  </si>
  <si>
    <t xml:space="preserve">กลุ่มงานที่ 2 </t>
  </si>
  <si>
    <t xml:space="preserve"> (คิดในราคาเหมารวม ซึ่งรวมค่าใช้จ่ายและค่าภาษีไว้ด้วยแล้ว)</t>
  </si>
  <si>
    <t>รื้อฝ้าเพดานฉาบเรียบทาสี</t>
  </si>
  <si>
    <t>รื้อถอนชุดสัญญาณแจ้งเหตุเพลิงไหม้พร้อมสายไฟ(Smoke Dector)</t>
  </si>
  <si>
    <t>รวม (1.2.2) งานฝ้าเพดาน</t>
  </si>
  <si>
    <t>รวม (1.2.3) งานผนัง - ผิวผนัง</t>
  </si>
  <si>
    <t>รวม (1.2.4) งานพื้น - ผิวพื้น</t>
  </si>
  <si>
    <t>รวม (1.2.5) งานประตู พร้อมอุปกรณ์</t>
  </si>
  <si>
    <t>1.2.5 งานประตู พร้อมอุปกรณ์</t>
  </si>
  <si>
    <t>รวม (1.2.6) งานทาสี</t>
  </si>
  <si>
    <t xml:space="preserve">IOD - </t>
  </si>
  <si>
    <t>รวม (1.3) งานระบบประปา สุขาภิบาล</t>
  </si>
  <si>
    <t xml:space="preserve">1.3 งานระบบประปา สุขาภิบาล </t>
  </si>
  <si>
    <t xml:space="preserve">งานระบบประปา สุขาภิบาล </t>
  </si>
  <si>
    <t xml:space="preserve">เอกสารเลขที่ IOD - </t>
  </si>
  <si>
    <t>พื้นผิวขัดมันปูกระเบื้องยาง ชนิดเนื้อเดียวแบบมีลายตลอดทั้งความหนาและมีความยืดหยุ่นสูง</t>
  </si>
  <si>
    <t>Homogenious ชนิดม้วน(ไม่มีส่วนผสมใยหิน) ความหนา 2 มม. พร้อมเดินเส้นทองแดงใต้พื้น</t>
  </si>
  <si>
    <t>ชนิด Pastell Conductive รอยต่อเชื่อมด้วนเส้น PVC พร้อมบัวเชิงผนังกระเบื้องยางแบบเดียวกัน</t>
  </si>
  <si>
    <t xml:space="preserve">รื้อถอนดวงโคมพร้อมสายไฟ </t>
  </si>
  <si>
    <t>รื้อถอนชุดเต้ารับไฟฟ้า ไฟฟ้าสื่อสาร</t>
  </si>
  <si>
    <t xml:space="preserve">1.4.1 งานระบบไฟฟ้า </t>
  </si>
  <si>
    <t>LIGHTING FIXTURE&amp;SWITCH &amp; RECEPTACLE</t>
  </si>
  <si>
    <t>งานสายไฟฟ้าและท่อร้อยสายไฟฟ้า</t>
  </si>
  <si>
    <t>สายไฟฟ้า</t>
  </si>
  <si>
    <t>ม.</t>
  </si>
  <si>
    <t>ท่อร้อยสายไฟฟ้า</t>
  </si>
  <si>
    <t>Dia. 1 1/4" ชนิด EMT</t>
  </si>
  <si>
    <t>Dia. 1/2" ชนิด EMT</t>
  </si>
  <si>
    <t>Dia. 1/2" ชนิด Flexible Steel</t>
  </si>
  <si>
    <t>Accessories Hanger &amp; support</t>
  </si>
  <si>
    <t>Dia. 4.0 ตร.มม. ชนิด IEC-01</t>
  </si>
  <si>
    <t>Dia. 2.5 ตร.มม. ชนิด IEC-01</t>
  </si>
  <si>
    <t>เบ็ดเตล็ด</t>
  </si>
  <si>
    <t>งานท่อลมระบายอากาศ (Exhaust Air Duct)</t>
  </si>
  <si>
    <t>ฝ้าเพดานยิปซั่มบอร์ดหนา 9 มม.ชนิดขอบลาดฉาบรอยต่อเรียบทาสี โครงคร่าวเหล็กชุบสังกะสี</t>
  </si>
  <si>
    <t>หนาไม่ต่ำกว่าเบอร์24 ระบบ C- Line ระยะโครงคร่าว 0.40x1.00 ม.</t>
  </si>
  <si>
    <t xml:space="preserve"> Cement Self Levelling ปรับระดับผิวพื้น</t>
  </si>
  <si>
    <t xml:space="preserve">W16R ประตูบานเลื่อน ระบบอัตโนมัติชนิดปิดแน่น(Hermetic Sliding Door) บานประตูไม้ MDF </t>
  </si>
  <si>
    <t>ปิดทับผิวด้วย HPL(High Pressured Laminated)หนา0.8มม. ประกบกัน 2ด้าน</t>
  </si>
  <si>
    <t xml:space="preserve">ประมาณราคาเมื่อเดือน </t>
  </si>
  <si>
    <t>สังกะสีท่อลม (ท่อเหลี่ยม)</t>
  </si>
  <si>
    <t>No. 26</t>
  </si>
  <si>
    <t>No. 24</t>
  </si>
  <si>
    <t xml:space="preserve">Duct Hanger &amp; Supports  </t>
  </si>
  <si>
    <t>Duct Accessories</t>
  </si>
  <si>
    <t>ฉนวนเซลล์ปิด หรือ (Closed Cell Form) หนา 3/4"</t>
  </si>
  <si>
    <t>ตร.ฟุต</t>
  </si>
  <si>
    <t>GLUE &amp; AERO TAPE</t>
  </si>
  <si>
    <t>Duct Silencer Size 16" x 16" x 1.2m</t>
  </si>
  <si>
    <t>หัวจ่ายลม HEPA Filter Module Type เปลี่ยนไส้ได้จากภายในห้อง</t>
  </si>
  <si>
    <t xml:space="preserve"> - Size 1200x600 mm.</t>
  </si>
  <si>
    <t>Return Air Grille</t>
  </si>
  <si>
    <t xml:space="preserve"> -  EAG 8" x 8"</t>
  </si>
  <si>
    <t xml:space="preserve"> -  EAG 10" x 10"</t>
  </si>
  <si>
    <t xml:space="preserve"> -  RAG 14" x 14"</t>
  </si>
  <si>
    <t>Volume Damper (VD)</t>
  </si>
  <si>
    <t>ขนาด 6" x 6"</t>
  </si>
  <si>
    <t>ขนาด 12" x 12"</t>
  </si>
  <si>
    <t>Fitting</t>
  </si>
  <si>
    <t xml:space="preserve">Hanger &amp; Supports </t>
  </si>
  <si>
    <t>ขนาด 3/4" x 3/4"</t>
  </si>
  <si>
    <t>ท่อน้ำทิ้งพร้อมฉนวน</t>
  </si>
  <si>
    <t>Filter Dryer, Sight glass</t>
  </si>
  <si>
    <t>ปริมาณน้ำยา R-410a</t>
  </si>
  <si>
    <t>Accessories</t>
  </si>
  <si>
    <t>เมตร</t>
  </si>
  <si>
    <t>กก.</t>
  </si>
  <si>
    <t>LCD Control &amp; Display ไม่น้อยกว่า 7 นิ้ว</t>
  </si>
  <si>
    <t>ยางรองแท่นเครื่อง/อุปกรณ์รองรับการสั่นสะเทือน</t>
  </si>
  <si>
    <t>อุปกรณ์ยึดพร้อมฐานรองรับ AHU,HPU,EXF</t>
  </si>
  <si>
    <t>แผงกรองอากาศ Pre Filter w/ Frame 24" x 24" x 2"</t>
  </si>
  <si>
    <t>แผงกรองอากาศ Medium Filter w/ Frame 24" x 24" x 4"</t>
  </si>
  <si>
    <t>2.1 งานครุภัณฑ์จัดซื้อ</t>
  </si>
  <si>
    <t>รวม (2.2) งานระบบปรับอากาศ</t>
  </si>
  <si>
    <t>รวม (1.2.7) งานเบ็ดเตล็ด</t>
  </si>
  <si>
    <t>รื้อชุดวงกบ บานประตู  อลูมิเนียม</t>
  </si>
  <si>
    <t>BF1.1</t>
  </si>
  <si>
    <t>BF1.2</t>
  </si>
  <si>
    <t>2.2 งานระบบปรับอากาศ</t>
  </si>
  <si>
    <t>ระบบปรับอากาศ และระบายอากาศ</t>
  </si>
  <si>
    <t>รื้อถอนชุดหัวSprinkler</t>
  </si>
  <si>
    <t>ปลั๊กอุดปิดชุดหัวSprinkler</t>
  </si>
  <si>
    <t>เครื่องส่งลมเย็น  Air Handling Unit For OR (POSITIVE)</t>
  </si>
  <si>
    <t>Air Handling Unit Capacity 96,000 Btu/h ,Air Flow Max.= 1,600 CFM</t>
  </si>
  <si>
    <t xml:space="preserve"> - Double Skin Panal 60 mm Thickness Insulution PU. Foam </t>
  </si>
  <si>
    <t xml:space="preserve"> - Cooling Coil (2 Circuits)</t>
  </si>
  <si>
    <t xml:space="preserve"> - CW. COOLING COIL : CU. TUBE &amp; ALU. FIN (NONE COATING)</t>
  </si>
  <si>
    <t xml:space="preserve"> - DX. COOLING COIL : CU. TUBE &amp; ALU. FIN (NONE COATING)</t>
  </si>
  <si>
    <t xml:space="preserve"> - REHEAT COIL : CU. TUBE &amp; ALU. FIN (NONE COATING)</t>
  </si>
  <si>
    <t xml:space="preserve"> - PLUG FAN WITH MOTOR</t>
  </si>
  <si>
    <t xml:space="preserve"> - UV Light</t>
  </si>
  <si>
    <t xml:space="preserve"> - Pre Filter Efficiency 20-25 % ตามมาตรฐาน ASHRAE 52.1</t>
  </si>
  <si>
    <t xml:space="preserve"> - Medium Filter Efficiency 90-95 % ตามมาตรฐาน ASHRAE 52.1</t>
  </si>
  <si>
    <t xml:space="preserve"> - Expansion Valve/Solinoid Valve</t>
  </si>
  <si>
    <t xml:space="preserve"> - Eurovent Standard EN-1866, Hygienic Standard (VDI 6022)</t>
  </si>
  <si>
    <t>13 kW.Power Supply 380 Volt / 3 Phase พร้อม Compressor ชนิด Inverter</t>
  </si>
  <si>
    <t>เครื่องระบายอากาศ (Exhaust Fan)  Power Supply 380 Volt / 3 Phase</t>
  </si>
  <si>
    <t>รื้อผนังก่ออิญฉาบปูนเรียบ</t>
  </si>
  <si>
    <t>เต้ารับไฟฟ้าคู่ มีกราวด์ (DUPLEX RECEPTACLE UNIVERSAL ) มีม่านนิรภัย</t>
  </si>
  <si>
    <t>Dia. 25.0 ตร.มม. ชนิด IEC-01</t>
  </si>
  <si>
    <t>Dia. 6.0 ตร.มม. ชนิด IEC-01</t>
  </si>
  <si>
    <t>โคมไฟฉุกเฉิน ชนิดหลอดไฟ LED 2x9W.(ชนิดมีแบตเตอรี่และหลอดไฟสำรองไฟได้ไม่ต่ำกว่า3ชม.)</t>
  </si>
  <si>
    <t>Single Switch 2 Gang</t>
  </si>
  <si>
    <t xml:space="preserve">โคมไฟติดหน้าห้องผ่าตัด </t>
  </si>
  <si>
    <t>งานทาสีอคริลิคแท้ 100% เกรดพรีเมี่ยม 15 ปี</t>
  </si>
  <si>
    <t>ตร.ม</t>
  </si>
  <si>
    <t>ท่อน้ำเย็น ท่อเหล็กดำไม่มีตะเข็บ ชนิด SCHEDULE 40  มาตรฐานของ ASTM A-53 GRADE A</t>
  </si>
  <si>
    <t>Ex Air Grille</t>
  </si>
  <si>
    <t>ชุดValve</t>
  </si>
  <si>
    <t>Presure Gate</t>
  </si>
  <si>
    <t>On-Of Motorized Valve</t>
  </si>
  <si>
    <t>ขนาด Dia. 1 1/4"</t>
  </si>
  <si>
    <t>ขนาด Dia. 1"</t>
  </si>
  <si>
    <t xml:space="preserve">Fitting &amp; Hanger &amp; Supports  </t>
  </si>
  <si>
    <t>ฉนวน Closed Cell Foam สำหรับท่อน้ำเย็น</t>
  </si>
  <si>
    <t>ขนาด Dia. 3/4" PVC Class 8.5</t>
  </si>
  <si>
    <t xml:space="preserve">ฉนวน Closed Cell Foam สำหรับท่อทองแดง </t>
  </si>
  <si>
    <t>ท่อทองแดง ASTM - B88 Type L</t>
  </si>
  <si>
    <t>ท่อระบายน้ำทิ้งขนาด Dia. 3/4" PVC Class 8.5</t>
  </si>
  <si>
    <t>งานขนย้ายเศษวัสดุทิ้งนอกสถานที่ก่อสร้าง</t>
  </si>
  <si>
    <t>งานป้ายโครงการ</t>
  </si>
  <si>
    <t>Thermometer</t>
  </si>
  <si>
    <t>Gate Valve Dia. 1" 150psi</t>
  </si>
  <si>
    <t>Gate Valve Dia. 1-1/4" 150psi</t>
  </si>
  <si>
    <t>Stainer Dia. 1-1/4"</t>
  </si>
  <si>
    <t>Balancing Valve Dia.1-1/4"</t>
  </si>
  <si>
    <t>2-Way Valve dia. 1-1/4"</t>
  </si>
  <si>
    <t>ขนาด Dia.3/8"</t>
  </si>
  <si>
    <t>ขนาด Dia.1/2"</t>
  </si>
  <si>
    <t>ขนาด Dia.3/4"</t>
  </si>
  <si>
    <t>Dia. 3/4" ชนิด EMT</t>
  </si>
  <si>
    <t>ระบบไฟฟ้า</t>
  </si>
  <si>
    <t>Starter Panel</t>
  </si>
  <si>
    <t xml:space="preserve"> - Inverter Control</t>
  </si>
  <si>
    <t xml:space="preserve"> - Starter for HGU</t>
  </si>
  <si>
    <t>Control Panel</t>
  </si>
  <si>
    <t xml:space="preserve"> - DCC Control System</t>
  </si>
  <si>
    <t xml:space="preserve"> - Relays and power supply</t>
  </si>
  <si>
    <t xml:space="preserve"> - Electronics Filter Power Control</t>
  </si>
  <si>
    <t>Room Panel</t>
  </si>
  <si>
    <t>- Flush panel</t>
  </si>
  <si>
    <t>- Touchscreen HMI</t>
  </si>
  <si>
    <t>Room Pressure transducer with Disp</t>
  </si>
  <si>
    <t>Hepa Pressure transducer with Disp</t>
  </si>
  <si>
    <t>Filter pressure switch (pre, medium)</t>
  </si>
  <si>
    <t>Room temp/Humidity</t>
  </si>
  <si>
    <t>Motorized damper</t>
  </si>
  <si>
    <t>Duct temperature sensor</t>
  </si>
  <si>
    <t>Duct Airflow transducer</t>
  </si>
  <si>
    <t>ระบบควบคุมการทำงานระบบปรับอากาศ และชุดควบคุมแรงดัน</t>
  </si>
  <si>
    <t>รวม  (1.6) งานระบบก๊าซทางการแพทย์</t>
  </si>
  <si>
    <t>1.6 งานระบบก๊าซทางการแพทย์</t>
  </si>
  <si>
    <t>ท่อทองแดง ASTM -TYPE L B-819</t>
  </si>
  <si>
    <t xml:space="preserve">  - Dia. 1/2"</t>
  </si>
  <si>
    <t xml:space="preserve">  - Dia. 3/4"</t>
  </si>
  <si>
    <t xml:space="preserve"> - ข้อต่อท่อ</t>
  </si>
  <si>
    <t xml:space="preserve"> - อุปกรณ์ยึดและรองรับท่อ</t>
  </si>
  <si>
    <t xml:space="preserve"> - ค่าทดสอบ ทำความสะอาด ทาสีและทำสัญลักษณ์ท่อ</t>
  </si>
  <si>
    <t>ท่อทองแดง ASTM -TYPE L B-88</t>
  </si>
  <si>
    <t>ระบบสัญญาณเตือน</t>
  </si>
  <si>
    <t xml:space="preserve">แผงควบคุมการระบายมลภาวะห้องผ่าตัด Scavenging </t>
  </si>
  <si>
    <t>เอ้าเลทติดเพดาน (Ceiling Outlet Hose)</t>
  </si>
  <si>
    <t>Zone Valve Line Area Alarm 4 Gass</t>
  </si>
  <si>
    <t>บอลวาล์วทองเหลือง 3 ตอน # 600 PSIG Shut-off valve</t>
  </si>
  <si>
    <t xml:space="preserve"> - Oxygen พร้อมระบบสาย</t>
  </si>
  <si>
    <t xml:space="preserve"> - Nitrous พร้อมระบบสาย</t>
  </si>
  <si>
    <t xml:space="preserve">  - Medical พร้อมระบบสาย</t>
  </si>
  <si>
    <t xml:space="preserve">  - Vacuum พร้อมระบบสาย</t>
  </si>
  <si>
    <t>งานระบบก๊าซทางการแพทย์</t>
  </si>
  <si>
    <t>ชั้น11 อาคารสถาบันโรคผิวหนัง</t>
  </si>
  <si>
    <t>ชั้น 11 อาคารสถาบันโรคผิวหนัง</t>
  </si>
  <si>
    <t>1.4.2 งานระบบไฟฟ้าสื่อสาร</t>
  </si>
  <si>
    <t>รวม  (1.4.2) งานระบบไฟฟ้าสื่อสาร</t>
  </si>
  <si>
    <t>DIA.  EMT 1/2"</t>
  </si>
  <si>
    <t>Computer Outlet</t>
  </si>
  <si>
    <t>SMOKE&amp;HEAT DETECTOR  (รื้อติดตั้งกลับ ของเดิม)</t>
  </si>
  <si>
    <t xml:space="preserve">THW 2.5 SQ.MM. </t>
  </si>
  <si>
    <t xml:space="preserve">DIA. 1/2" EMT.  </t>
  </si>
  <si>
    <t>CABLE UTP CAT 6</t>
  </si>
  <si>
    <t xml:space="preserve">(ผนังเดิม)+ผนังโครงคร่าวโลหะรูปตัวซี C49 (C-STUD) @0.60ม. กรุแผ่นยิปซั่มบอร์ด หนา 12 มม. </t>
  </si>
  <si>
    <t>(ชนิดทนชื้น)1ด้าน ปิดทับหน้าด้วยแผ่นCompact Laminated หนา 4 มม.มีคุณสมบัติป้องกัน</t>
  </si>
  <si>
    <t>เชื้อแบคทีเรีย อุดยาแนวรอยต่อด้วย Polyurethane Sealant ป้องกันเชื้อแบคทีเรีย</t>
  </si>
  <si>
    <t>โคมไฟฟ้า ชนิด Clean Room</t>
  </si>
  <si>
    <t>ปรับปรุงห้องผ่าตัด 2 ห้อง</t>
  </si>
  <si>
    <t>บัญชีแสดงรายการปรับปรุงห้องผ่าตัด 2 ห้อง</t>
  </si>
  <si>
    <t>แบบสรุปค่าก่อสร้างของงานปรับปรุงห้องผ่าตัด 2 ห้อง</t>
  </si>
  <si>
    <t>สรุปผลการประมาณราคาค่าก่อสร้างโครงการปรับปรุงห้องผ่าตัด 2 ห้อง</t>
  </si>
  <si>
    <t>รื้อย้ายปรับตำแหน่งติดตั้งชุดโคมไฟผ่าตัด</t>
  </si>
  <si>
    <t>เครื่องปรับอากาศควบคุมความชื้นแบบ  Heat Pump</t>
  </si>
  <si>
    <t>ISOLATION PANEL</t>
  </si>
  <si>
    <t>Isolated power panel  with Isoltation transformer 10 KVA</t>
  </si>
  <si>
    <t xml:space="preserve"> UPS 10 kVA BACK UP TIME 4 min</t>
  </si>
  <si>
    <t>พฤษภาคม 2568</t>
  </si>
  <si>
    <t>ปรับราคาเมื่อเดือน มิถุนายน 2568</t>
  </si>
  <si>
    <t>เครื่องตรวจและติดตามคลื่นหัวใจและสัญญาณชีพ</t>
  </si>
  <si>
    <t>ปรับราคาเดือน มิถุนายน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</si>
</sst>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7">
    <numFmt numFmtId="43" formatCode="_-* #,##0.00_-;\-* #,##0.00_-;_-* &quot;-&quot;??_-;_-@_-"/>
    <numFmt numFmtId="187" formatCode="_(* #,##0_);_(* \(#,##0\);_(* &quot;-&quot;_);_(@_)"/>
    <numFmt numFmtId="188" formatCode="_(&quot;$&quot;* #,##0.00_);_(&quot;$&quot;* \(#,##0.00\);_(&quot;$&quot;* &quot;-&quot;??_);_(@_)"/>
    <numFmt numFmtId="189" formatCode="_(* #,##0.00_);_(* \(#,##0.00\);_(* &quot;-&quot;??_);_(@_)"/>
    <numFmt numFmtId="190" formatCode="_(&quot;฿&quot;* #,##0_);_(&quot;฿&quot;* \(#,##0\);_(&quot;฿&quot;* &quot;-&quot;_);_(@_)"/>
    <numFmt numFmtId="191" formatCode="_(* #,##0_);_(* \(#,##0\);_(* &quot;-&quot;??_);_(@_)"/>
    <numFmt numFmtId="192" formatCode="0.0000"/>
    <numFmt numFmtId="193" formatCode="_-* #,##0_-;\-* #,##0_-;_-* &quot;-&quot;??_-;_-@_-"/>
    <numFmt numFmtId="194" formatCode="#,##0\ \ "/>
    <numFmt numFmtId="195" formatCode="0.00000"/>
    <numFmt numFmtId="196" formatCode="#,##0.0_);\(#,##0.0\)"/>
    <numFmt numFmtId="197" formatCode="#,##0.0000;[Red]\-#,##0.0000"/>
    <numFmt numFmtId="198" formatCode="\t0.00E+00"/>
    <numFmt numFmtId="199" formatCode="&quot;฿&quot;\t#,##0_);\(&quot;฿&quot;\t#,##0\)"/>
    <numFmt numFmtId="200" formatCode="\ว\ว\/\ด\ด\/\ป\ป"/>
    <numFmt numFmtId="201" formatCode="dd\-mmm\-yy_)"/>
    <numFmt numFmtId="202" formatCode="#,##0\ &quot;F&quot;;[Red]\-#,##0\ &quot;F&quot;"/>
    <numFmt numFmtId="203" formatCode="0.0&quot;  &quot;"/>
    <numFmt numFmtId="204" formatCode="&quot;\&quot;#,##0;[Red]&quot;\&quot;\-#,##0"/>
    <numFmt numFmtId="205" formatCode="_ * #,##0_ ;_ * \-#,##0_ ;_ * &quot;-&quot;_ ;_ @_ "/>
    <numFmt numFmtId="206" formatCode="_ * #,##0.00_ ;_ * \-#,##0.00_ ;_ * &quot;-&quot;??_ ;_ @_ "/>
    <numFmt numFmtId="207" formatCode="_-* #,##0.00000_-;\-* #,##0.00000_-;_-* &quot;-&quot;??_-;_-@_-"/>
    <numFmt numFmtId="208" formatCode="_-* #,##0.0000_-;\-* #,##0.0000_-;_-* &quot;-&quot;??_-;_-@_-"/>
    <numFmt numFmtId="209" formatCode="_-* #,##0.00_-;\-* #,##0.00_-;_-* \-??_-;_-@_-"/>
    <numFmt numFmtId="210" formatCode="_(* #,##0_);_(* \(#,##0\);_(* \-_);_(@_)"/>
    <numFmt numFmtId="211" formatCode="_-* #,##0.00_-;\-* #,##0.00_-;_-* &quot;-&quot;??_-;_-@"/>
    <numFmt numFmtId="212" formatCode="_-* #,##0.000_-;\-* #,##0.000_-;_-* &quot;-&quot;??_-;_-@_-"/>
  </numFmts>
  <fonts count="68">
    <font>
      <sz val="14"/>
      <name val="AngsanaUPC"/>
    </font>
    <font>
      <sz val="14"/>
      <name val="AngsanaUPC"/>
      <family val="1"/>
      <charset val="222"/>
    </font>
    <font>
      <sz val="12"/>
      <name val="EucrosiaUPC"/>
      <family val="1"/>
      <charset val="222"/>
    </font>
    <font>
      <sz val="8"/>
      <name val="AngsanaUPC"/>
      <family val="1"/>
      <charset val="222"/>
    </font>
    <font>
      <sz val="14"/>
      <name val="SV Rojchana"/>
    </font>
    <font>
      <sz val="11"/>
      <name val="?? ?????"/>
      <family val="3"/>
      <charset val="255"/>
    </font>
    <font>
      <sz val="10"/>
      <name val="Arial"/>
      <family val="2"/>
    </font>
    <font>
      <sz val="10"/>
      <name val="Helv"/>
      <family val="2"/>
    </font>
    <font>
      <sz val="16"/>
      <name val="DilleniaUPC"/>
      <family val="1"/>
      <charset val="222"/>
    </font>
    <font>
      <sz val="11"/>
      <name val="??"/>
      <family val="1"/>
    </font>
    <font>
      <sz val="12"/>
      <name val="Helv"/>
      <family val="2"/>
    </font>
    <font>
      <sz val="12"/>
      <name val="Times New Roman"/>
      <family val="1"/>
    </font>
    <font>
      <sz val="12"/>
      <name val="????"/>
      <charset val="136"/>
    </font>
    <font>
      <sz val="10"/>
      <color indexed="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4"/>
      <name val="Cordia New"/>
      <family val="3"/>
    </font>
    <font>
      <sz val="14"/>
      <name val="AngsanaUPC"/>
      <family val="1"/>
    </font>
    <font>
      <u/>
      <sz val="12"/>
      <color indexed="36"/>
      <name val="EucrosiaUPC"/>
      <family val="1"/>
      <charset val="222"/>
    </font>
    <font>
      <u/>
      <sz val="12"/>
      <color indexed="12"/>
      <name val="EucrosiaUPC"/>
      <family val="1"/>
      <charset val="222"/>
    </font>
    <font>
      <sz val="10"/>
      <name val="Arial"/>
      <family val="2"/>
    </font>
    <font>
      <sz val="10"/>
      <name val="MS Sans Serif"/>
      <family val="2"/>
      <charset val="222"/>
    </font>
    <font>
      <sz val="10"/>
      <name val="Times New Roman"/>
      <family val="1"/>
    </font>
    <font>
      <sz val="12"/>
      <name val="EucrosiaUPC"/>
      <family val="1"/>
    </font>
    <font>
      <sz val="10"/>
      <name val="MS Sans Serif"/>
      <family val="2"/>
      <charset val="222"/>
    </font>
    <font>
      <sz val="12"/>
      <name val="EucrosiaUPC"/>
      <family val="1"/>
      <charset val="222"/>
    </font>
    <font>
      <b/>
      <sz val="18"/>
      <name val="Angsana New"/>
      <family val="1"/>
    </font>
    <font>
      <sz val="14"/>
      <name val="Angsana New"/>
      <family val="1"/>
    </font>
    <font>
      <b/>
      <sz val="14"/>
      <name val="Angsana New"/>
      <family val="1"/>
    </font>
    <font>
      <b/>
      <sz val="16"/>
      <name val="Angsana New"/>
      <family val="1"/>
    </font>
    <font>
      <b/>
      <sz val="14"/>
      <color indexed="8"/>
      <name val="Angsana New"/>
      <family val="1"/>
    </font>
    <font>
      <b/>
      <sz val="16"/>
      <color indexed="8"/>
      <name val="Angsana New"/>
      <family val="1"/>
    </font>
    <font>
      <b/>
      <sz val="16"/>
      <name val="TH SarabunPSK"/>
      <family val="2"/>
    </font>
    <font>
      <b/>
      <sz val="16"/>
      <color indexed="8"/>
      <name val="TH SarabunPSK"/>
      <family val="2"/>
    </font>
    <font>
      <b/>
      <sz val="18"/>
      <name val="TH SarabunPSK"/>
      <family val="2"/>
    </font>
    <font>
      <b/>
      <sz val="24"/>
      <name val="Angsana New"/>
      <family val="1"/>
    </font>
    <font>
      <b/>
      <sz val="20"/>
      <name val="Angsana New"/>
      <family val="1"/>
    </font>
    <font>
      <b/>
      <sz val="16"/>
      <color indexed="12"/>
      <name val="Angsana New"/>
      <family val="1"/>
    </font>
    <font>
      <b/>
      <sz val="16"/>
      <color indexed="10"/>
      <name val="Angsana New"/>
      <family val="1"/>
    </font>
    <font>
      <b/>
      <sz val="14"/>
      <color indexed="10"/>
      <name val="Angsana New"/>
      <family val="1"/>
    </font>
    <font>
      <b/>
      <sz val="18"/>
      <color indexed="12"/>
      <name val="Angsana New"/>
      <family val="1"/>
    </font>
    <font>
      <b/>
      <sz val="18"/>
      <color indexed="10"/>
      <name val="Angsana New"/>
      <family val="1"/>
    </font>
    <font>
      <sz val="14"/>
      <color indexed="12"/>
      <name val="Angsana New"/>
      <family val="1"/>
    </font>
    <font>
      <b/>
      <sz val="14"/>
      <color indexed="12"/>
      <name val="Angsana New"/>
      <family val="1"/>
    </font>
    <font>
      <i/>
      <sz val="14"/>
      <name val="Angsana New"/>
      <family val="1"/>
    </font>
    <font>
      <b/>
      <sz val="14"/>
      <color indexed="21"/>
      <name val="Angsana New"/>
      <family val="1"/>
    </font>
    <font>
      <b/>
      <i/>
      <sz val="14"/>
      <color indexed="12"/>
      <name val="Angsana New"/>
      <family val="1"/>
    </font>
    <font>
      <b/>
      <i/>
      <sz val="18"/>
      <color indexed="8"/>
      <name val="Angsana New"/>
      <family val="1"/>
    </font>
    <font>
      <b/>
      <sz val="14"/>
      <color indexed="61"/>
      <name val="Angsana New"/>
      <family val="1"/>
    </font>
    <font>
      <sz val="10"/>
      <name val="Angsana New"/>
      <family val="1"/>
    </font>
    <font>
      <sz val="16"/>
      <name val="Angsana New"/>
      <family val="1"/>
    </font>
    <font>
      <b/>
      <sz val="16"/>
      <name val="TH SarabunPSK"/>
      <family val="2"/>
      <charset val="222"/>
    </font>
    <font>
      <sz val="16"/>
      <name val="AngsanaUPC"/>
      <family val="1"/>
    </font>
    <font>
      <b/>
      <sz val="14"/>
      <name val="TH SarabunPSK"/>
      <family val="2"/>
    </font>
    <font>
      <sz val="14"/>
      <name val="Cordia New"/>
      <family val="2"/>
    </font>
    <font>
      <sz val="15"/>
      <name val="FreesiaUPC"/>
      <family val="2"/>
      <charset val="222"/>
    </font>
    <font>
      <sz val="14"/>
      <name val="AngsanaUPC"/>
      <family val="1"/>
    </font>
    <font>
      <b/>
      <sz val="14"/>
      <color indexed="10"/>
      <name val="TH SarabunPSK"/>
      <family val="2"/>
    </font>
    <font>
      <b/>
      <sz val="12"/>
      <name val="TH SarabunPSK"/>
      <family val="2"/>
    </font>
    <font>
      <b/>
      <sz val="15"/>
      <color indexed="8"/>
      <name val="TH SarabunPSK"/>
      <family val="2"/>
    </font>
    <font>
      <b/>
      <sz val="15"/>
      <name val="TH SarabunPSK"/>
      <family val="2"/>
    </font>
    <font>
      <b/>
      <u/>
      <sz val="16"/>
      <color indexed="8"/>
      <name val="TH SarabunPSK"/>
      <family val="2"/>
    </font>
    <font>
      <b/>
      <sz val="16"/>
      <color indexed="10"/>
      <name val="TH SarabunPSK"/>
      <family val="2"/>
    </font>
    <font>
      <sz val="16"/>
      <name val="TH SarabunPSK"/>
      <family val="2"/>
      <charset val="222"/>
    </font>
    <font>
      <sz val="16"/>
      <name val="TH SarabunPSK"/>
      <family val="2"/>
    </font>
    <font>
      <sz val="16"/>
      <name val="EucrosiaUPC"/>
      <family val="1"/>
    </font>
    <font>
      <sz val="18"/>
      <name val="TH SarabunPSK"/>
      <family val="2"/>
    </font>
    <font>
      <sz val="11"/>
      <name val="Tahoma"/>
      <family val="2"/>
      <charset val="222"/>
      <scheme val="minor"/>
    </font>
  </fonts>
  <fills count="2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11"/>
      </patternFill>
    </fill>
    <fill>
      <patternFill patternType="solid">
        <fgColor indexed="4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43"/>
      </patternFill>
    </fill>
    <fill>
      <patternFill patternType="solid">
        <fgColor theme="9"/>
      </patternFill>
    </fill>
  </fills>
  <borders count="5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</borders>
  <cellStyleXfs count="104">
    <xf numFmtId="0" fontId="0" fillId="0" borderId="0"/>
    <xf numFmtId="0" fontId="4" fillId="0" borderId="0">
      <alignment vertical="center"/>
    </xf>
    <xf numFmtId="204" fontId="5" fillId="0" borderId="0" applyFont="0" applyFill="0" applyBorder="0" applyAlignment="0" applyProtection="0"/>
    <xf numFmtId="206" fontId="6" fillId="0" borderId="0" applyFont="0" applyFill="0" applyBorder="0" applyAlignment="0" applyProtection="0"/>
    <xf numFmtId="205" fontId="6" fillId="0" borderId="0" applyFont="0" applyFill="0" applyBorder="0" applyAlignment="0" applyProtection="0"/>
    <xf numFmtId="4" fontId="7" fillId="0" borderId="0" applyFont="0" applyFill="0" applyBorder="0" applyAlignment="0" applyProtection="0"/>
    <xf numFmtId="199" fontId="8" fillId="0" borderId="0" applyFont="0" applyFill="0" applyBorder="0" applyAlignment="0" applyProtection="0"/>
    <xf numFmtId="198" fontId="8" fillId="0" borderId="0" applyFont="0" applyFill="0" applyBorder="0" applyAlignment="0" applyProtection="0"/>
    <xf numFmtId="205" fontId="6" fillId="0" borderId="0" applyFont="0" applyFill="0" applyBorder="0" applyAlignment="0" applyProtection="0"/>
    <xf numFmtId="38" fontId="5" fillId="0" borderId="0" applyFont="0" applyFill="0" applyBorder="0" applyAlignment="0" applyProtection="0"/>
    <xf numFmtId="40" fontId="5" fillId="0" borderId="0" applyFont="0" applyFill="0" applyBorder="0" applyAlignment="0" applyProtection="0"/>
    <xf numFmtId="0" fontId="9" fillId="0" borderId="0"/>
    <xf numFmtId="0" fontId="10" fillId="0" borderId="0"/>
    <xf numFmtId="9" fontId="6" fillId="2" borderId="0"/>
    <xf numFmtId="0" fontId="6" fillId="0" borderId="0" applyFill="0" applyBorder="0" applyAlignment="0"/>
    <xf numFmtId="196" fontId="7" fillId="0" borderId="0" applyFill="0" applyBorder="0" applyAlignment="0"/>
    <xf numFmtId="0" fontId="11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200" fontId="8" fillId="0" borderId="0" applyFill="0" applyBorder="0" applyAlignment="0"/>
    <xf numFmtId="203" fontId="8" fillId="0" borderId="0" applyFill="0" applyBorder="0" applyAlignment="0"/>
    <xf numFmtId="196" fontId="7" fillId="0" borderId="0" applyFill="0" applyBorder="0" applyAlignment="0"/>
    <xf numFmtId="187" fontId="17" fillId="0" borderId="0" applyFont="0" applyFill="0" applyBorder="0" applyAlignment="0" applyProtection="0"/>
    <xf numFmtId="200" fontId="8" fillId="0" borderId="0" applyFont="0" applyFill="0" applyBorder="0" applyAlignment="0" applyProtection="0"/>
    <xf numFmtId="189" fontId="6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54" fillId="0" borderId="0" applyFont="0" applyFill="0" applyBorder="0" applyAlignment="0" applyProtection="0"/>
    <xf numFmtId="189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196" fontId="7" fillId="0" borderId="0" applyFont="0" applyFill="0" applyBorder="0" applyAlignment="0" applyProtection="0"/>
    <xf numFmtId="15" fontId="21" fillId="0" borderId="0"/>
    <xf numFmtId="14" fontId="13" fillId="0" borderId="0" applyFill="0" applyBorder="0" applyAlignment="0"/>
    <xf numFmtId="15" fontId="24" fillId="0" borderId="0"/>
    <xf numFmtId="200" fontId="8" fillId="0" borderId="0" applyFill="0" applyBorder="0" applyAlignment="0"/>
    <xf numFmtId="196" fontId="7" fillId="0" borderId="0" applyFill="0" applyBorder="0" applyAlignment="0"/>
    <xf numFmtId="200" fontId="8" fillId="0" borderId="0" applyFill="0" applyBorder="0" applyAlignment="0"/>
    <xf numFmtId="203" fontId="8" fillId="0" borderId="0" applyFill="0" applyBorder="0" applyAlignment="0"/>
    <xf numFmtId="196" fontId="7" fillId="0" borderId="0" applyFill="0" applyBorder="0" applyAlignment="0"/>
    <xf numFmtId="38" fontId="14" fillId="3" borderId="0" applyNumberFormat="0" applyBorder="0" applyAlignment="0" applyProtection="0"/>
    <xf numFmtId="0" fontId="15" fillId="0" borderId="1" applyNumberFormat="0" applyAlignment="0" applyProtection="0">
      <alignment horizontal="left" vertical="center"/>
    </xf>
    <xf numFmtId="0" fontId="15" fillId="0" borderId="2">
      <alignment horizontal="left" vertical="center"/>
    </xf>
    <xf numFmtId="10" fontId="14" fillId="4" borderId="3" applyNumberFormat="0" applyBorder="0" applyAlignment="0" applyProtection="0"/>
    <xf numFmtId="200" fontId="8" fillId="0" borderId="0" applyFill="0" applyBorder="0" applyAlignment="0"/>
    <xf numFmtId="196" fontId="7" fillId="0" borderId="0" applyFill="0" applyBorder="0" applyAlignment="0"/>
    <xf numFmtId="200" fontId="8" fillId="0" borderId="0" applyFill="0" applyBorder="0" applyAlignment="0"/>
    <xf numFmtId="203" fontId="8" fillId="0" borderId="0" applyFill="0" applyBorder="0" applyAlignment="0"/>
    <xf numFmtId="196" fontId="7" fillId="0" borderId="0" applyFill="0" applyBorder="0" applyAlignment="0"/>
    <xf numFmtId="0" fontId="22" fillId="0" borderId="0"/>
    <xf numFmtId="202" fontId="11" fillId="0" borderId="0"/>
    <xf numFmtId="0" fontId="20" fillId="0" borderId="0"/>
    <xf numFmtId="0" fontId="52" fillId="0" borderId="0"/>
    <xf numFmtId="0" fontId="6" fillId="0" borderId="0"/>
    <xf numFmtId="0" fontId="25" fillId="0" borderId="0"/>
    <xf numFmtId="0" fontId="1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200" fontId="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0" fontId="6" fillId="0" borderId="0" applyFont="0" applyFill="0" applyBorder="0" applyAlignment="0" applyProtection="0"/>
    <xf numFmtId="9" fontId="23" fillId="0" borderId="0" applyFont="0" applyFill="0" applyBorder="0" applyAlignment="0" applyProtection="0"/>
    <xf numFmtId="200" fontId="8" fillId="0" borderId="0" applyFill="0" applyBorder="0" applyAlignment="0"/>
    <xf numFmtId="196" fontId="7" fillId="0" borderId="0" applyFill="0" applyBorder="0" applyAlignment="0"/>
    <xf numFmtId="200" fontId="8" fillId="0" borderId="0" applyFill="0" applyBorder="0" applyAlignment="0"/>
    <xf numFmtId="203" fontId="8" fillId="0" borderId="0" applyFill="0" applyBorder="0" applyAlignment="0"/>
    <xf numFmtId="196" fontId="7" fillId="0" borderId="0" applyFill="0" applyBorder="0" applyAlignment="0"/>
    <xf numFmtId="0" fontId="6" fillId="0" borderId="0"/>
    <xf numFmtId="49" fontId="13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199" fontId="8" fillId="0" borderId="0" applyFont="0" applyFill="0" applyBorder="0" applyAlignment="0" applyProtection="0"/>
    <xf numFmtId="201" fontId="8" fillId="0" borderId="0" applyFont="0" applyFill="0" applyBorder="0" applyAlignment="0" applyProtection="0"/>
    <xf numFmtId="43" fontId="50" fillId="0" borderId="0" applyFont="0" applyFill="0" applyBorder="0" applyAlignment="0" applyProtection="0"/>
    <xf numFmtId="190" fontId="6" fillId="0" borderId="0" applyFont="0" applyFill="0" applyBorder="0" applyAlignment="0" applyProtection="0"/>
    <xf numFmtId="189" fontId="17" fillId="0" borderId="0" applyFont="0" applyFill="0" applyBorder="0" applyAlignment="0" applyProtection="0"/>
    <xf numFmtId="189" fontId="1" fillId="0" borderId="0" applyFont="0" applyFill="0" applyBorder="0" applyAlignment="0" applyProtection="0"/>
    <xf numFmtId="189" fontId="1" fillId="0" borderId="0" applyFont="0" applyFill="0" applyBorder="0" applyAlignment="0" applyProtection="0"/>
    <xf numFmtId="187" fontId="1" fillId="0" borderId="0" applyFont="0" applyFill="0" applyBorder="0" applyAlignment="0" applyProtection="0"/>
    <xf numFmtId="210" fontId="17" fillId="0" borderId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17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1" fillId="0" borderId="0"/>
    <xf numFmtId="0" fontId="6" fillId="0" borderId="0"/>
    <xf numFmtId="0" fontId="2" fillId="0" borderId="0"/>
    <xf numFmtId="0" fontId="6" fillId="0" borderId="0"/>
    <xf numFmtId="0" fontId="55" fillId="0" borderId="0"/>
    <xf numFmtId="0" fontId="6" fillId="0" borderId="0"/>
    <xf numFmtId="43" fontId="6" fillId="0" borderId="0" applyFont="0" applyFill="0" applyBorder="0" applyAlignment="0" applyProtection="0"/>
    <xf numFmtId="188" fontId="56" fillId="0" borderId="0" applyFont="0" applyFill="0" applyBorder="0" applyAlignment="0" applyProtection="0"/>
    <xf numFmtId="0" fontId="23" fillId="0" borderId="0"/>
    <xf numFmtId="0" fontId="54" fillId="0" borderId="0"/>
    <xf numFmtId="189" fontId="65" fillId="0" borderId="0" applyFont="0" applyFill="0" applyBorder="0" applyAlignment="0" applyProtection="0"/>
  </cellStyleXfs>
  <cellXfs count="691">
    <xf numFmtId="0" fontId="0" fillId="0" borderId="0" xfId="0"/>
    <xf numFmtId="0" fontId="32" fillId="0" borderId="4" xfId="93" quotePrefix="1" applyFont="1" applyBorder="1" applyAlignment="1">
      <alignment horizontal="left" vertical="center"/>
    </xf>
    <xf numFmtId="0" fontId="32" fillId="0" borderId="4" xfId="93" applyFont="1" applyBorder="1" applyAlignment="1">
      <alignment horizontal="left" vertical="center"/>
    </xf>
    <xf numFmtId="0" fontId="32" fillId="0" borderId="15" xfId="0" applyFont="1" applyBorder="1" applyAlignment="1">
      <alignment horizontal="right" vertical="center"/>
    </xf>
    <xf numFmtId="0" fontId="32" fillId="0" borderId="16" xfId="0" applyFont="1" applyBorder="1" applyAlignment="1">
      <alignment horizontal="left" vertical="center"/>
    </xf>
    <xf numFmtId="0" fontId="32" fillId="0" borderId="17" xfId="0" quotePrefix="1" applyFont="1" applyBorder="1" applyAlignment="1">
      <alignment horizontal="left" vertical="center"/>
    </xf>
    <xf numFmtId="0" fontId="32" fillId="0" borderId="19" xfId="0" applyFont="1" applyBorder="1" applyAlignment="1">
      <alignment horizontal="right" vertical="center"/>
    </xf>
    <xf numFmtId="0" fontId="32" fillId="0" borderId="20" xfId="0" applyFont="1" applyBorder="1" applyAlignment="1">
      <alignment horizontal="left" vertical="center"/>
    </xf>
    <xf numFmtId="0" fontId="32" fillId="0" borderId="18" xfId="0" quotePrefix="1" applyFont="1" applyBorder="1" applyAlignment="1">
      <alignment horizontal="left" vertical="center"/>
    </xf>
    <xf numFmtId="0" fontId="32" fillId="0" borderId="18" xfId="0" applyFont="1" applyBorder="1" applyAlignment="1">
      <alignment horizontal="left" vertical="center"/>
    </xf>
    <xf numFmtId="0" fontId="32" fillId="0" borderId="15" xfId="0" applyFont="1" applyBorder="1" applyAlignment="1">
      <alignment horizontal="left" vertical="center"/>
    </xf>
    <xf numFmtId="0" fontId="32" fillId="0" borderId="29" xfId="0" applyFont="1" applyBorder="1" applyAlignment="1">
      <alignment vertical="center"/>
    </xf>
    <xf numFmtId="0" fontId="32" fillId="0" borderId="30" xfId="0" applyFont="1" applyBorder="1" applyAlignment="1">
      <alignment vertical="center"/>
    </xf>
    <xf numFmtId="0" fontId="32" fillId="0" borderId="31" xfId="0" applyFont="1" applyBorder="1" applyAlignment="1">
      <alignment horizontal="left" vertical="center"/>
    </xf>
    <xf numFmtId="0" fontId="32" fillId="0" borderId="27" xfId="0" applyFont="1" applyBorder="1" applyAlignment="1">
      <alignment horizontal="centerContinuous" vertical="center"/>
    </xf>
    <xf numFmtId="0" fontId="33" fillId="0" borderId="15" xfId="55" quotePrefix="1" applyFont="1" applyBorder="1" applyAlignment="1">
      <alignment horizontal="left" vertical="center"/>
    </xf>
    <xf numFmtId="0" fontId="33" fillId="0" borderId="12" xfId="55" quotePrefix="1" applyFont="1" applyBorder="1" applyAlignment="1">
      <alignment horizontal="left" vertical="center"/>
    </xf>
    <xf numFmtId="0" fontId="33" fillId="0" borderId="11" xfId="55" applyFont="1" applyBorder="1" applyAlignment="1">
      <alignment horizontal="centerContinuous" vertical="center"/>
    </xf>
    <xf numFmtId="0" fontId="33" fillId="0" borderId="6" xfId="55" applyFont="1" applyBorder="1" applyAlignment="1">
      <alignment horizontal="center" vertical="center"/>
    </xf>
    <xf numFmtId="0" fontId="33" fillId="0" borderId="4" xfId="55" applyFont="1" applyBorder="1" applyAlignment="1" applyProtection="1">
      <alignment horizontal="center" vertical="center"/>
      <protection locked="0"/>
    </xf>
    <xf numFmtId="0" fontId="33" fillId="0" borderId="9" xfId="55" applyFont="1" applyBorder="1" applyAlignment="1">
      <alignment horizontal="center" vertical="center"/>
    </xf>
    <xf numFmtId="0" fontId="33" fillId="0" borderId="10" xfId="55" applyFont="1" applyBorder="1" applyAlignment="1">
      <alignment horizontal="centerContinuous" vertical="center"/>
    </xf>
    <xf numFmtId="0" fontId="33" fillId="0" borderId="21" xfId="55" applyFont="1" applyBorder="1" applyAlignment="1">
      <alignment horizontal="center" vertical="center"/>
    </xf>
    <xf numFmtId="0" fontId="33" fillId="0" borderId="16" xfId="55" applyFont="1" applyBorder="1" applyAlignment="1">
      <alignment vertical="center"/>
    </xf>
    <xf numFmtId="0" fontId="33" fillId="0" borderId="2" xfId="55" applyFont="1" applyBorder="1" applyAlignment="1">
      <alignment horizontal="right" vertical="center"/>
    </xf>
    <xf numFmtId="3" fontId="33" fillId="0" borderId="3" xfId="55" applyNumberFormat="1" applyFont="1" applyBorder="1" applyAlignment="1">
      <alignment horizontal="right" vertical="center"/>
    </xf>
    <xf numFmtId="3" fontId="33" fillId="2" borderId="3" xfId="55" applyNumberFormat="1" applyFont="1" applyFill="1" applyBorder="1" applyAlignment="1">
      <alignment horizontal="right" vertical="center"/>
    </xf>
    <xf numFmtId="38" fontId="32" fillId="0" borderId="3" xfId="28" applyNumberFormat="1" applyFont="1" applyBorder="1" applyAlignment="1">
      <alignment vertical="center"/>
    </xf>
    <xf numFmtId="189" fontId="28" fillId="0" borderId="0" xfId="83" applyFont="1"/>
    <xf numFmtId="189" fontId="28" fillId="9" borderId="3" xfId="83" applyFont="1" applyFill="1" applyBorder="1" applyAlignment="1">
      <alignment horizontal="center"/>
    </xf>
    <xf numFmtId="189" fontId="26" fillId="10" borderId="3" xfId="83" applyFont="1" applyFill="1" applyBorder="1" applyAlignment="1">
      <alignment horizontal="center"/>
    </xf>
    <xf numFmtId="189" fontId="28" fillId="11" borderId="3" xfId="83" applyFont="1" applyFill="1" applyBorder="1" applyAlignment="1">
      <alignment horizontal="center"/>
    </xf>
    <xf numFmtId="189" fontId="29" fillId="12" borderId="0" xfId="83" applyFont="1" applyFill="1" applyAlignment="1">
      <alignment horizontal="center" vertical="center"/>
    </xf>
    <xf numFmtId="189" fontId="29" fillId="0" borderId="33" xfId="83" applyFont="1" applyBorder="1"/>
    <xf numFmtId="189" fontId="28" fillId="0" borderId="34" xfId="83" applyFont="1" applyBorder="1"/>
    <xf numFmtId="189" fontId="28" fillId="0" borderId="35" xfId="83" applyFont="1" applyBorder="1"/>
    <xf numFmtId="0" fontId="27" fillId="0" borderId="36" xfId="94" applyFont="1" applyBorder="1"/>
    <xf numFmtId="9" fontId="28" fillId="0" borderId="37" xfId="94" applyNumberFormat="1" applyFont="1" applyBorder="1" applyAlignment="1">
      <alignment horizontal="center"/>
    </xf>
    <xf numFmtId="0" fontId="28" fillId="13" borderId="0" xfId="83" applyNumberFormat="1" applyFont="1" applyFill="1" applyAlignment="1">
      <alignment horizontal="center" vertical="center"/>
    </xf>
    <xf numFmtId="189" fontId="28" fillId="0" borderId="37" xfId="83" applyFont="1" applyBorder="1"/>
    <xf numFmtId="0" fontId="29" fillId="0" borderId="0" xfId="83" quotePrefix="1" applyNumberFormat="1" applyFont="1" applyAlignment="1">
      <alignment horizontal="right"/>
    </xf>
    <xf numFmtId="189" fontId="28" fillId="14" borderId="3" xfId="83" applyFont="1" applyFill="1" applyBorder="1" applyAlignment="1">
      <alignment horizontal="center" vertical="top"/>
    </xf>
    <xf numFmtId="189" fontId="37" fillId="0" borderId="36" xfId="83" applyFont="1" applyBorder="1"/>
    <xf numFmtId="9" fontId="39" fillId="6" borderId="37" xfId="94" applyNumberFormat="1" applyFont="1" applyFill="1" applyBorder="1" applyAlignment="1">
      <alignment horizontal="center"/>
    </xf>
    <xf numFmtId="189" fontId="26" fillId="0" borderId="36" xfId="83" applyFont="1" applyBorder="1" applyAlignment="1">
      <alignment horizontal="center" vertical="center"/>
    </xf>
    <xf numFmtId="189" fontId="28" fillId="0" borderId="36" xfId="83" applyFont="1" applyBorder="1"/>
    <xf numFmtId="189" fontId="42" fillId="0" borderId="38" xfId="83" applyFont="1" applyBorder="1"/>
    <xf numFmtId="0" fontId="27" fillId="0" borderId="39" xfId="94" applyFont="1" applyBorder="1"/>
    <xf numFmtId="189" fontId="43" fillId="0" borderId="36" xfId="83" applyFont="1" applyBorder="1" applyAlignment="1">
      <alignment horizontal="right"/>
    </xf>
    <xf numFmtId="189" fontId="43" fillId="0" borderId="0" xfId="83" applyFont="1"/>
    <xf numFmtId="0" fontId="28" fillId="5" borderId="40" xfId="94" applyFont="1" applyFill="1" applyBorder="1" applyAlignment="1">
      <alignment horizontal="center"/>
    </xf>
    <xf numFmtId="0" fontId="28" fillId="5" borderId="41" xfId="94" applyFont="1" applyFill="1" applyBorder="1" applyAlignment="1">
      <alignment horizontal="center"/>
    </xf>
    <xf numFmtId="189" fontId="28" fillId="0" borderId="36" xfId="83" applyFont="1" applyBorder="1" applyAlignment="1">
      <alignment horizontal="right"/>
    </xf>
    <xf numFmtId="0" fontId="28" fillId="5" borderId="42" xfId="94" applyFont="1" applyFill="1" applyBorder="1" applyAlignment="1">
      <alignment horizontal="center"/>
    </xf>
    <xf numFmtId="0" fontId="27" fillId="5" borderId="39" xfId="94" applyFont="1" applyFill="1" applyBorder="1"/>
    <xf numFmtId="189" fontId="45" fillId="0" borderId="36" xfId="83" applyFont="1" applyBorder="1" applyAlignment="1">
      <alignment horizontal="right"/>
    </xf>
    <xf numFmtId="189" fontId="45" fillId="0" borderId="0" xfId="83" applyFont="1"/>
    <xf numFmtId="193" fontId="27" fillId="0" borderId="3" xfId="83" applyNumberFormat="1" applyFont="1" applyBorder="1"/>
    <xf numFmtId="192" fontId="27" fillId="0" borderId="43" xfId="94" applyNumberFormat="1" applyFont="1" applyBorder="1" applyAlignment="1">
      <alignment horizontal="center"/>
    </xf>
    <xf numFmtId="192" fontId="27" fillId="0" borderId="11" xfId="94" applyNumberFormat="1" applyFont="1" applyBorder="1" applyAlignment="1">
      <alignment horizontal="center"/>
    </xf>
    <xf numFmtId="189" fontId="30" fillId="0" borderId="36" xfId="83" applyFont="1" applyBorder="1" applyAlignment="1">
      <alignment horizontal="right"/>
    </xf>
    <xf numFmtId="208" fontId="46" fillId="5" borderId="3" xfId="83" applyNumberFormat="1" applyFont="1" applyFill="1" applyBorder="1"/>
    <xf numFmtId="192" fontId="27" fillId="0" borderId="5" xfId="94" applyNumberFormat="1" applyFont="1" applyBorder="1" applyAlignment="1">
      <alignment horizontal="center"/>
    </xf>
    <xf numFmtId="208" fontId="47" fillId="2" borderId="44" xfId="83" applyNumberFormat="1" applyFont="1" applyFill="1" applyBorder="1"/>
    <xf numFmtId="207" fontId="39" fillId="0" borderId="0" xfId="83" applyNumberFormat="1" applyFont="1"/>
    <xf numFmtId="193" fontId="31" fillId="0" borderId="3" xfId="83" applyNumberFormat="1" applyFont="1" applyBorder="1"/>
    <xf numFmtId="189" fontId="48" fillId="0" borderId="36" xfId="83" applyFont="1" applyBorder="1" applyAlignment="1">
      <alignment horizontal="right"/>
    </xf>
    <xf numFmtId="193" fontId="37" fillId="0" borderId="0" xfId="83" applyNumberFormat="1" applyFont="1"/>
    <xf numFmtId="207" fontId="39" fillId="0" borderId="37" xfId="83" applyNumberFormat="1" applyFont="1" applyBorder="1"/>
    <xf numFmtId="193" fontId="37" fillId="0" borderId="37" xfId="83" applyNumberFormat="1" applyFont="1" applyBorder="1"/>
    <xf numFmtId="189" fontId="28" fillId="0" borderId="45" xfId="83" applyFont="1" applyBorder="1"/>
    <xf numFmtId="189" fontId="28" fillId="0" borderId="10" xfId="83" applyFont="1" applyBorder="1"/>
    <xf numFmtId="207" fontId="39" fillId="0" borderId="11" xfId="83" applyNumberFormat="1" applyFont="1" applyBorder="1"/>
    <xf numFmtId="193" fontId="27" fillId="0" borderId="3" xfId="83" applyNumberFormat="1" applyFont="1" applyBorder="1" applyAlignment="1">
      <alignment horizontal="right"/>
    </xf>
    <xf numFmtId="0" fontId="49" fillId="0" borderId="0" xfId="94" applyFont="1"/>
    <xf numFmtId="0" fontId="33" fillId="0" borderId="9" xfId="55" applyFont="1" applyBorder="1" applyAlignment="1">
      <alignment horizontal="left" vertical="center"/>
    </xf>
    <xf numFmtId="0" fontId="32" fillId="0" borderId="0" xfId="56" quotePrefix="1" applyFont="1" applyAlignment="1">
      <alignment horizontal="left" vertical="center"/>
    </xf>
    <xf numFmtId="0" fontId="32" fillId="0" borderId="30" xfId="56" applyFont="1" applyBorder="1" applyAlignment="1">
      <alignment horizontal="left" vertical="center"/>
    </xf>
    <xf numFmtId="38" fontId="32" fillId="0" borderId="30" xfId="56" applyNumberFormat="1" applyFont="1" applyBorder="1" applyAlignment="1">
      <alignment horizontal="left" vertical="center"/>
    </xf>
    <xf numFmtId="0" fontId="32" fillId="5" borderId="13" xfId="56" applyFont="1" applyFill="1" applyBorder="1" applyAlignment="1">
      <alignment horizontal="center" vertical="center"/>
    </xf>
    <xf numFmtId="38" fontId="32" fillId="0" borderId="20" xfId="28" applyNumberFormat="1" applyFont="1" applyBorder="1" applyAlignment="1">
      <alignment horizontal="left" vertical="center"/>
    </xf>
    <xf numFmtId="38" fontId="32" fillId="0" borderId="20" xfId="56" applyNumberFormat="1" applyFont="1" applyBorder="1" applyAlignment="1">
      <alignment horizontal="left" vertical="center"/>
    </xf>
    <xf numFmtId="0" fontId="32" fillId="0" borderId="20" xfId="56" applyFont="1" applyBorder="1" applyAlignment="1">
      <alignment horizontal="left" vertical="center"/>
    </xf>
    <xf numFmtId="0" fontId="32" fillId="0" borderId="20" xfId="56" applyFont="1" applyBorder="1" applyAlignment="1">
      <alignment vertical="center"/>
    </xf>
    <xf numFmtId="49" fontId="32" fillId="0" borderId="20" xfId="56" applyNumberFormat="1" applyFont="1" applyBorder="1" applyAlignment="1">
      <alignment horizontal="center" vertical="center"/>
    </xf>
    <xf numFmtId="49" fontId="32" fillId="0" borderId="20" xfId="56" applyNumberFormat="1" applyFont="1" applyBorder="1" applyAlignment="1">
      <alignment horizontal="left" vertical="center"/>
    </xf>
    <xf numFmtId="0" fontId="32" fillId="0" borderId="18" xfId="56" applyFont="1" applyBorder="1" applyAlignment="1">
      <alignment horizontal="left" vertical="center"/>
    </xf>
    <xf numFmtId="0" fontId="32" fillId="0" borderId="6" xfId="56" applyFont="1" applyBorder="1" applyAlignment="1">
      <alignment horizontal="center" vertical="center"/>
    </xf>
    <xf numFmtId="0" fontId="32" fillId="0" borderId="7" xfId="56" applyFont="1" applyBorder="1" applyAlignment="1">
      <alignment horizontal="centerContinuous" vertical="center"/>
    </xf>
    <xf numFmtId="0" fontId="32" fillId="0" borderId="11" xfId="56" applyFont="1" applyBorder="1" applyAlignment="1">
      <alignment horizontal="center" vertical="center"/>
    </xf>
    <xf numFmtId="0" fontId="32" fillId="0" borderId="45" xfId="56" applyFont="1" applyBorder="1" applyAlignment="1">
      <alignment horizontal="center" vertical="center"/>
    </xf>
    <xf numFmtId="0" fontId="32" fillId="0" borderId="12" xfId="56" applyFont="1" applyBorder="1" applyAlignment="1">
      <alignment horizontal="center" vertical="center"/>
    </xf>
    <xf numFmtId="197" fontId="32" fillId="0" borderId="27" xfId="28" applyNumberFormat="1" applyFont="1" applyBorder="1" applyAlignment="1">
      <alignment horizontal="center" vertical="center"/>
    </xf>
    <xf numFmtId="192" fontId="32" fillId="0" borderId="27" xfId="56" applyNumberFormat="1" applyFont="1" applyBorder="1" applyAlignment="1">
      <alignment horizontal="center" vertical="center"/>
    </xf>
    <xf numFmtId="3" fontId="32" fillId="0" borderId="3" xfId="56" applyNumberFormat="1" applyFont="1" applyBorder="1" applyAlignment="1">
      <alignment vertical="center"/>
    </xf>
    <xf numFmtId="2" fontId="32" fillId="0" borderId="27" xfId="56" quotePrefix="1" applyNumberFormat="1" applyFont="1" applyBorder="1" applyAlignment="1">
      <alignment horizontal="center" vertical="center"/>
    </xf>
    <xf numFmtId="3" fontId="32" fillId="0" borderId="19" xfId="56" applyNumberFormat="1" applyFont="1" applyBorder="1" applyAlignment="1">
      <alignment vertical="center"/>
    </xf>
    <xf numFmtId="3" fontId="32" fillId="0" borderId="18" xfId="56" applyNumberFormat="1" applyFont="1" applyBorder="1" applyAlignment="1">
      <alignment vertical="center"/>
    </xf>
    <xf numFmtId="2" fontId="32" fillId="0" borderId="10" xfId="56" quotePrefix="1" applyNumberFormat="1" applyFont="1" applyBorder="1" applyAlignment="1">
      <alignment horizontal="center" vertical="center"/>
    </xf>
    <xf numFmtId="3" fontId="32" fillId="0" borderId="16" xfId="56" applyNumberFormat="1" applyFont="1" applyBorder="1" applyAlignment="1">
      <alignment vertical="center"/>
    </xf>
    <xf numFmtId="3" fontId="32" fillId="0" borderId="17" xfId="56" applyNumberFormat="1" applyFont="1" applyBorder="1" applyAlignment="1">
      <alignment vertical="center"/>
    </xf>
    <xf numFmtId="38" fontId="32" fillId="0" borderId="30" xfId="28" applyNumberFormat="1" applyFont="1" applyBorder="1" applyAlignment="1">
      <alignment vertical="center"/>
    </xf>
    <xf numFmtId="38" fontId="32" fillId="0" borderId="13" xfId="28" applyNumberFormat="1" applyFont="1" applyBorder="1" applyAlignment="1">
      <alignment vertical="center"/>
    </xf>
    <xf numFmtId="2" fontId="32" fillId="7" borderId="45" xfId="56" quotePrefix="1" applyNumberFormat="1" applyFont="1" applyFill="1" applyBorder="1" applyAlignment="1">
      <alignment vertical="center"/>
    </xf>
    <xf numFmtId="0" fontId="32" fillId="0" borderId="4" xfId="56" quotePrefix="1" applyFont="1" applyBorder="1" applyAlignment="1">
      <alignment horizontal="left" vertical="center"/>
    </xf>
    <xf numFmtId="2" fontId="32" fillId="7" borderId="10" xfId="56" applyNumberFormat="1" applyFont="1" applyFill="1" applyBorder="1" applyAlignment="1">
      <alignment vertical="center"/>
    </xf>
    <xf numFmtId="0" fontId="32" fillId="0" borderId="0" xfId="54" quotePrefix="1" applyFont="1" applyAlignment="1">
      <alignment horizontal="left"/>
    </xf>
    <xf numFmtId="0" fontId="32" fillId="0" borderId="0" xfId="54" applyFont="1"/>
    <xf numFmtId="0" fontId="32" fillId="0" borderId="0" xfId="54" applyFont="1" applyAlignment="1">
      <alignment horizontal="left"/>
    </xf>
    <xf numFmtId="4" fontId="33" fillId="0" borderId="2" xfId="55" applyNumberFormat="1" applyFont="1" applyBorder="1" applyAlignment="1">
      <alignment vertical="center"/>
    </xf>
    <xf numFmtId="4" fontId="33" fillId="2" borderId="2" xfId="55" applyNumberFormat="1" applyFont="1" applyFill="1" applyBorder="1" applyAlignment="1">
      <alignment vertical="center"/>
    </xf>
    <xf numFmtId="38" fontId="32" fillId="0" borderId="11" xfId="28" applyNumberFormat="1" applyFont="1" applyBorder="1" applyAlignment="1">
      <alignment horizontal="center" vertical="center"/>
    </xf>
    <xf numFmtId="2" fontId="53" fillId="7" borderId="45" xfId="0" quotePrefix="1" applyNumberFormat="1" applyFont="1" applyFill="1" applyBorder="1" applyAlignment="1">
      <alignment vertical="center"/>
    </xf>
    <xf numFmtId="2" fontId="53" fillId="7" borderId="10" xfId="0" quotePrefix="1" applyNumberFormat="1" applyFont="1" applyFill="1" applyBorder="1" applyAlignment="1">
      <alignment vertical="center"/>
    </xf>
    <xf numFmtId="2" fontId="53" fillId="7" borderId="10" xfId="0" applyNumberFormat="1" applyFont="1" applyFill="1" applyBorder="1" applyAlignment="1">
      <alignment vertical="center"/>
    </xf>
    <xf numFmtId="2" fontId="32" fillId="7" borderId="10" xfId="0" applyNumberFormat="1" applyFont="1" applyFill="1" applyBorder="1" applyAlignment="1">
      <alignment vertical="center"/>
    </xf>
    <xf numFmtId="0" fontId="32" fillId="0" borderId="27" xfId="56" quotePrefix="1" applyFont="1" applyBorder="1" applyAlignment="1">
      <alignment horizontal="left" vertical="center"/>
    </xf>
    <xf numFmtId="0" fontId="32" fillId="0" borderId="5" xfId="93" applyFont="1" applyBorder="1" applyAlignment="1">
      <alignment vertical="center"/>
    </xf>
    <xf numFmtId="0" fontId="32" fillId="0" borderId="2" xfId="93" applyFont="1" applyBorder="1" applyAlignment="1">
      <alignment vertical="center"/>
    </xf>
    <xf numFmtId="0" fontId="33" fillId="0" borderId="0" xfId="55" applyFont="1" applyAlignment="1">
      <alignment horizontal="left" vertical="center"/>
    </xf>
    <xf numFmtId="43" fontId="29" fillId="8" borderId="3" xfId="83" applyNumberFormat="1" applyFont="1" applyFill="1" applyBorder="1"/>
    <xf numFmtId="43" fontId="44" fillId="5" borderId="6" xfId="83" applyNumberFormat="1" applyFont="1" applyFill="1" applyBorder="1" applyProtection="1">
      <protection hidden="1"/>
    </xf>
    <xf numFmtId="43" fontId="28" fillId="5" borderId="3" xfId="83" applyNumberFormat="1" applyFont="1" applyFill="1" applyBorder="1"/>
    <xf numFmtId="43" fontId="44" fillId="5" borderId="9" xfId="83" applyNumberFormat="1" applyFont="1" applyFill="1" applyBorder="1"/>
    <xf numFmtId="0" fontId="51" fillId="15" borderId="20" xfId="0" applyFont="1" applyFill="1" applyBorder="1" applyAlignment="1">
      <alignment horizontal="left" vertical="center"/>
    </xf>
    <xf numFmtId="0" fontId="51" fillId="15" borderId="19" xfId="0" applyFont="1" applyFill="1" applyBorder="1" applyAlignment="1">
      <alignment horizontal="left" vertical="center"/>
    </xf>
    <xf numFmtId="43" fontId="32" fillId="16" borderId="3" xfId="83" applyNumberFormat="1" applyFont="1" applyFill="1" applyBorder="1" applyAlignment="1">
      <alignment vertical="center"/>
    </xf>
    <xf numFmtId="189" fontId="32" fillId="16" borderId="3" xfId="0" applyNumberFormat="1" applyFont="1" applyFill="1" applyBorder="1" applyAlignment="1">
      <alignment vertical="center"/>
    </xf>
    <xf numFmtId="0" fontId="32" fillId="0" borderId="45" xfId="0" applyFont="1" applyBorder="1" applyAlignment="1">
      <alignment horizontal="left" vertical="center"/>
    </xf>
    <xf numFmtId="9" fontId="32" fillId="0" borderId="10" xfId="0" applyNumberFormat="1" applyFont="1" applyBorder="1" applyAlignment="1">
      <alignment horizontal="center" vertical="center"/>
    </xf>
    <xf numFmtId="9" fontId="32" fillId="0" borderId="10" xfId="0" applyNumberFormat="1" applyFont="1" applyBorder="1" applyAlignment="1">
      <alignment horizontal="left" vertical="center"/>
    </xf>
    <xf numFmtId="0" fontId="32" fillId="0" borderId="14" xfId="0" applyFont="1" applyBorder="1" applyAlignment="1">
      <alignment vertical="center"/>
    </xf>
    <xf numFmtId="0" fontId="32" fillId="16" borderId="5" xfId="0" applyFont="1" applyFill="1" applyBorder="1" applyAlignment="1">
      <alignment vertical="center"/>
    </xf>
    <xf numFmtId="0" fontId="32" fillId="16" borderId="4" xfId="0" applyFont="1" applyFill="1" applyBorder="1" applyAlignment="1">
      <alignment horizontal="left" vertical="top"/>
    </xf>
    <xf numFmtId="0" fontId="32" fillId="16" borderId="3" xfId="0" applyFont="1" applyFill="1" applyBorder="1" applyAlignment="1">
      <alignment horizontal="center" vertical="center"/>
    </xf>
    <xf numFmtId="193" fontId="32" fillId="16" borderId="4" xfId="0" applyNumberFormat="1" applyFont="1" applyFill="1" applyBorder="1" applyAlignment="1">
      <alignment vertical="center"/>
    </xf>
    <xf numFmtId="43" fontId="32" fillId="16" borderId="3" xfId="0" applyNumberFormat="1" applyFont="1" applyFill="1" applyBorder="1" applyAlignment="1">
      <alignment horizontal="right" vertical="center"/>
    </xf>
    <xf numFmtId="43" fontId="32" fillId="16" borderId="2" xfId="0" applyNumberFormat="1" applyFont="1" applyFill="1" applyBorder="1" applyAlignment="1">
      <alignment vertical="center"/>
    </xf>
    <xf numFmtId="0" fontId="32" fillId="16" borderId="4" xfId="0" applyFont="1" applyFill="1" applyBorder="1" applyAlignment="1">
      <alignment horizontal="centerContinuous" vertical="center"/>
    </xf>
    <xf numFmtId="0" fontId="32" fillId="0" borderId="15" xfId="0" quotePrefix="1" applyFont="1" applyBorder="1" applyAlignment="1">
      <alignment vertical="center"/>
    </xf>
    <xf numFmtId="43" fontId="32" fillId="16" borderId="4" xfId="0" applyNumberFormat="1" applyFont="1" applyFill="1" applyBorder="1" applyAlignment="1">
      <alignment vertical="center"/>
    </xf>
    <xf numFmtId="0" fontId="51" fillId="15" borderId="16" xfId="0" applyFont="1" applyFill="1" applyBorder="1" applyAlignment="1">
      <alignment horizontal="left" vertical="center"/>
    </xf>
    <xf numFmtId="0" fontId="28" fillId="18" borderId="50" xfId="0" applyFont="1" applyFill="1" applyBorder="1" applyAlignment="1">
      <alignment horizontal="center" vertical="center"/>
    </xf>
    <xf numFmtId="209" fontId="28" fillId="18" borderId="51" xfId="0" applyNumberFormat="1" applyFont="1" applyFill="1" applyBorder="1" applyAlignment="1">
      <alignment vertical="center"/>
    </xf>
    <xf numFmtId="193" fontId="32" fillId="0" borderId="21" xfId="83" applyNumberFormat="1" applyFont="1" applyBorder="1" applyAlignment="1">
      <alignment vertical="center"/>
    </xf>
    <xf numFmtId="0" fontId="57" fillId="0" borderId="0" xfId="56" applyFont="1" applyAlignment="1">
      <alignment vertical="center"/>
    </xf>
    <xf numFmtId="0" fontId="58" fillId="0" borderId="0" xfId="56" applyFont="1" applyAlignment="1">
      <alignment vertical="center"/>
    </xf>
    <xf numFmtId="0" fontId="53" fillId="0" borderId="0" xfId="54" applyFont="1" applyAlignment="1">
      <alignment horizontal="right"/>
    </xf>
    <xf numFmtId="0" fontId="32" fillId="0" borderId="0" xfId="56" applyFont="1" applyAlignment="1">
      <alignment vertical="center"/>
    </xf>
    <xf numFmtId="0" fontId="32" fillId="0" borderId="29" xfId="56" applyFont="1" applyBorder="1" applyAlignment="1">
      <alignment horizontal="left" vertical="center"/>
    </xf>
    <xf numFmtId="0" fontId="32" fillId="0" borderId="30" xfId="56" quotePrefix="1" applyFont="1" applyBorder="1" applyAlignment="1">
      <alignment horizontal="left" vertical="center"/>
    </xf>
    <xf numFmtId="0" fontId="32" fillId="0" borderId="30" xfId="56" applyFont="1" applyBorder="1" applyAlignment="1">
      <alignment vertical="center"/>
    </xf>
    <xf numFmtId="0" fontId="32" fillId="0" borderId="19" xfId="56" applyFont="1" applyBorder="1" applyAlignment="1">
      <alignment horizontal="left" vertical="center"/>
    </xf>
    <xf numFmtId="38" fontId="32" fillId="0" borderId="17" xfId="28" quotePrefix="1" applyNumberFormat="1" applyFont="1" applyBorder="1" applyAlignment="1">
      <alignment horizontal="right" vertical="center"/>
    </xf>
    <xf numFmtId="0" fontId="32" fillId="0" borderId="20" xfId="56" quotePrefix="1" applyFont="1" applyBorder="1" applyAlignment="1">
      <alignment horizontal="left" vertical="center"/>
    </xf>
    <xf numFmtId="38" fontId="32" fillId="0" borderId="18" xfId="28" applyNumberFormat="1" applyFont="1" applyBorder="1" applyAlignment="1">
      <alignment horizontal="center" vertical="center"/>
    </xf>
    <xf numFmtId="0" fontId="32" fillId="0" borderId="20" xfId="56" applyFont="1" applyBorder="1" applyAlignment="1">
      <alignment horizontal="right" vertical="center"/>
    </xf>
    <xf numFmtId="3" fontId="32" fillId="0" borderId="20" xfId="56" applyNumberFormat="1" applyFont="1" applyBorder="1" applyAlignment="1">
      <alignment horizontal="center" vertical="center"/>
    </xf>
    <xf numFmtId="38" fontId="32" fillId="0" borderId="18" xfId="28" applyNumberFormat="1" applyFont="1" applyBorder="1" applyAlignment="1">
      <alignment horizontal="left" vertical="center"/>
    </xf>
    <xf numFmtId="38" fontId="32" fillId="0" borderId="20" xfId="28" applyNumberFormat="1" applyFont="1" applyBorder="1" applyAlignment="1">
      <alignment horizontal="right" vertical="center"/>
    </xf>
    <xf numFmtId="0" fontId="32" fillId="0" borderId="20" xfId="56" applyFont="1" applyBorder="1" applyAlignment="1">
      <alignment horizontal="center" vertical="center"/>
    </xf>
    <xf numFmtId="0" fontId="32" fillId="0" borderId="31" xfId="56" applyFont="1" applyBorder="1" applyAlignment="1">
      <alignment horizontal="left" vertical="center"/>
    </xf>
    <xf numFmtId="38" fontId="32" fillId="0" borderId="27" xfId="28" applyNumberFormat="1" applyFont="1" applyBorder="1" applyAlignment="1">
      <alignment horizontal="left" vertical="center"/>
    </xf>
    <xf numFmtId="0" fontId="32" fillId="0" borderId="27" xfId="56" applyFont="1" applyBorder="1" applyAlignment="1">
      <alignment vertical="center"/>
    </xf>
    <xf numFmtId="49" fontId="32" fillId="0" borderId="27" xfId="56" quotePrefix="1" applyNumberFormat="1" applyFont="1" applyBorder="1" applyAlignment="1">
      <alignment horizontal="left" vertical="center"/>
    </xf>
    <xf numFmtId="0" fontId="32" fillId="0" borderId="28" xfId="56" applyFont="1" applyBorder="1" applyAlignment="1">
      <alignment horizontal="left" vertical="center"/>
    </xf>
    <xf numFmtId="0" fontId="32" fillId="0" borderId="46" xfId="0" quotePrefix="1" applyFont="1" applyBorder="1" applyAlignment="1">
      <alignment horizontal="left" vertical="center"/>
    </xf>
    <xf numFmtId="0" fontId="32" fillId="0" borderId="0" xfId="0" quotePrefix="1" applyFont="1" applyAlignment="1">
      <alignment horizontal="left" vertical="center"/>
    </xf>
    <xf numFmtId="0" fontId="32" fillId="0" borderId="0" xfId="0" applyFont="1" applyAlignment="1">
      <alignment vertical="center"/>
    </xf>
    <xf numFmtId="0" fontId="32" fillId="0" borderId="0" xfId="0" applyFont="1" applyAlignment="1">
      <alignment horizontal="left" vertical="center"/>
    </xf>
    <xf numFmtId="0" fontId="32" fillId="0" borderId="0" xfId="0" applyFont="1" applyAlignment="1">
      <alignment horizontal="center" vertical="center"/>
    </xf>
    <xf numFmtId="38" fontId="32" fillId="0" borderId="0" xfId="83" applyNumberFormat="1" applyFont="1" applyBorder="1" applyAlignment="1">
      <alignment horizontal="center" vertical="center"/>
    </xf>
    <xf numFmtId="0" fontId="32" fillId="0" borderId="0" xfId="56" applyFont="1" applyAlignment="1">
      <alignment horizontal="left" vertical="center"/>
    </xf>
    <xf numFmtId="0" fontId="58" fillId="0" borderId="36" xfId="56" applyFont="1" applyBorder="1" applyAlignment="1">
      <alignment vertical="center"/>
    </xf>
    <xf numFmtId="0" fontId="32" fillId="0" borderId="36" xfId="0" quotePrefix="1" applyFont="1" applyBorder="1" applyAlignment="1">
      <alignment horizontal="left" vertical="center"/>
    </xf>
    <xf numFmtId="38" fontId="32" fillId="0" borderId="0" xfId="28" applyNumberFormat="1" applyFont="1" applyBorder="1" applyAlignment="1">
      <alignment horizontal="center" vertical="center"/>
    </xf>
    <xf numFmtId="0" fontId="32" fillId="0" borderId="10" xfId="0" applyFont="1" applyBorder="1" applyAlignment="1">
      <alignment vertical="center"/>
    </xf>
    <xf numFmtId="0" fontId="32" fillId="0" borderId="10" xfId="0" quotePrefix="1" applyFont="1" applyBorder="1" applyAlignment="1">
      <alignment horizontal="left" vertical="center"/>
    </xf>
    <xf numFmtId="38" fontId="32" fillId="0" borderId="10" xfId="83" applyNumberFormat="1" applyFont="1" applyBorder="1" applyAlignment="1">
      <alignment horizontal="center" vertical="center"/>
    </xf>
    <xf numFmtId="0" fontId="32" fillId="0" borderId="2" xfId="56" applyFont="1" applyBorder="1" applyAlignment="1">
      <alignment horizontal="left" vertical="center"/>
    </xf>
    <xf numFmtId="38" fontId="32" fillId="0" borderId="2" xfId="28" applyNumberFormat="1" applyFont="1" applyBorder="1" applyAlignment="1">
      <alignment horizontal="left" vertical="center"/>
    </xf>
    <xf numFmtId="0" fontId="32" fillId="0" borderId="2" xfId="56" quotePrefix="1" applyFont="1" applyBorder="1" applyAlignment="1">
      <alignment horizontal="left" vertical="center"/>
    </xf>
    <xf numFmtId="0" fontId="32" fillId="0" borderId="2" xfId="56" applyFont="1" applyBorder="1" applyAlignment="1">
      <alignment vertical="center"/>
    </xf>
    <xf numFmtId="38" fontId="32" fillId="0" borderId="10" xfId="28" applyNumberFormat="1" applyFont="1" applyBorder="1" applyAlignment="1">
      <alignment horizontal="center" vertical="center"/>
    </xf>
    <xf numFmtId="0" fontId="32" fillId="0" borderId="9" xfId="56" applyFont="1" applyBorder="1" applyAlignment="1">
      <alignment horizontal="left" vertical="center"/>
    </xf>
    <xf numFmtId="0" fontId="32" fillId="0" borderId="10" xfId="56" applyFont="1" applyBorder="1" applyAlignment="1">
      <alignment horizontal="left" vertical="center"/>
    </xf>
    <xf numFmtId="0" fontId="32" fillId="0" borderId="10" xfId="56" applyFont="1" applyBorder="1" applyAlignment="1">
      <alignment vertical="center"/>
    </xf>
    <xf numFmtId="0" fontId="32" fillId="0" borderId="11" xfId="56" applyFont="1" applyBorder="1" applyAlignment="1">
      <alignment vertical="center"/>
    </xf>
    <xf numFmtId="0" fontId="32" fillId="0" borderId="29" xfId="56" applyFont="1" applyBorder="1" applyAlignment="1">
      <alignment vertical="center"/>
    </xf>
    <xf numFmtId="0" fontId="32" fillId="0" borderId="16" xfId="56" applyFont="1" applyBorder="1" applyAlignment="1">
      <alignment vertical="center"/>
    </xf>
    <xf numFmtId="2" fontId="32" fillId="0" borderId="16" xfId="56" applyNumberFormat="1" applyFont="1" applyBorder="1" applyAlignment="1">
      <alignment vertical="center"/>
    </xf>
    <xf numFmtId="3" fontId="32" fillId="0" borderId="6" xfId="56" applyNumberFormat="1" applyFont="1" applyBorder="1" applyAlignment="1">
      <alignment vertical="center"/>
    </xf>
    <xf numFmtId="0" fontId="32" fillId="0" borderId="26" xfId="56" applyFont="1" applyBorder="1" applyAlignment="1">
      <alignment vertical="center"/>
    </xf>
    <xf numFmtId="0" fontId="32" fillId="0" borderId="31" xfId="56" applyFont="1" applyBorder="1" applyAlignment="1">
      <alignment vertical="center"/>
    </xf>
    <xf numFmtId="3" fontId="32" fillId="0" borderId="32" xfId="56" applyNumberFormat="1" applyFont="1" applyBorder="1" applyAlignment="1">
      <alignment vertical="center"/>
    </xf>
    <xf numFmtId="0" fontId="32" fillId="0" borderId="4" xfId="54" applyFont="1" applyBorder="1"/>
    <xf numFmtId="0" fontId="32" fillId="0" borderId="10" xfId="56" quotePrefix="1" applyFont="1" applyBorder="1" applyAlignment="1">
      <alignment horizontal="left" vertical="center"/>
    </xf>
    <xf numFmtId="0" fontId="32" fillId="0" borderId="2" xfId="54" applyFont="1" applyBorder="1"/>
    <xf numFmtId="0" fontId="32" fillId="0" borderId="3" xfId="56" applyFont="1" applyBorder="1" applyAlignment="1">
      <alignment horizontal="center" vertical="center"/>
    </xf>
    <xf numFmtId="0" fontId="32" fillId="0" borderId="2" xfId="54" applyFont="1" applyBorder="1" applyAlignment="1">
      <alignment horizontal="left"/>
    </xf>
    <xf numFmtId="195" fontId="32" fillId="0" borderId="2" xfId="56" applyNumberFormat="1" applyFont="1" applyBorder="1" applyAlignment="1">
      <alignment vertical="center"/>
    </xf>
    <xf numFmtId="3" fontId="32" fillId="0" borderId="2" xfId="56" applyNumberFormat="1" applyFont="1" applyBorder="1" applyAlignment="1">
      <alignment vertical="center"/>
    </xf>
    <xf numFmtId="0" fontId="58" fillId="0" borderId="10" xfId="0" applyFont="1" applyBorder="1" applyAlignment="1">
      <alignment vertical="center"/>
    </xf>
    <xf numFmtId="195" fontId="32" fillId="0" borderId="10" xfId="56" applyNumberFormat="1" applyFont="1" applyBorder="1" applyAlignment="1">
      <alignment vertical="center"/>
    </xf>
    <xf numFmtId="195" fontId="32" fillId="0" borderId="4" xfId="56" applyNumberFormat="1" applyFont="1" applyBorder="1" applyAlignment="1">
      <alignment horizontal="center" vertical="center"/>
    </xf>
    <xf numFmtId="3" fontId="32" fillId="0" borderId="9" xfId="56" applyNumberFormat="1" applyFont="1" applyBorder="1" applyAlignment="1">
      <alignment vertical="center"/>
    </xf>
    <xf numFmtId="4" fontId="32" fillId="0" borderId="9" xfId="56" applyNumberFormat="1" applyFont="1" applyBorder="1" applyAlignment="1">
      <alignment vertical="center"/>
    </xf>
    <xf numFmtId="3" fontId="32" fillId="0" borderId="45" xfId="56" applyNumberFormat="1" applyFont="1" applyBorder="1" applyAlignment="1">
      <alignment vertical="center"/>
    </xf>
    <xf numFmtId="3" fontId="32" fillId="0" borderId="11" xfId="56" applyNumberFormat="1" applyFont="1" applyBorder="1" applyAlignment="1">
      <alignment vertical="center"/>
    </xf>
    <xf numFmtId="0" fontId="32" fillId="0" borderId="0" xfId="58" applyFont="1" applyAlignment="1">
      <alignment vertical="center"/>
    </xf>
    <xf numFmtId="0" fontId="32" fillId="0" borderId="0" xfId="60" applyFont="1" applyAlignment="1">
      <alignment vertical="center"/>
    </xf>
    <xf numFmtId="0" fontId="58" fillId="0" borderId="0" xfId="54" applyFont="1"/>
    <xf numFmtId="0" fontId="32" fillId="15" borderId="0" xfId="52" applyFont="1" applyFill="1" applyAlignment="1">
      <alignment vertical="center"/>
    </xf>
    <xf numFmtId="0" fontId="58" fillId="0" borderId="0" xfId="59" applyFont="1" applyAlignment="1">
      <alignment vertical="center"/>
    </xf>
    <xf numFmtId="0" fontId="58" fillId="0" borderId="0" xfId="57" applyFont="1" applyAlignment="1">
      <alignment vertical="center"/>
    </xf>
    <xf numFmtId="0" fontId="58" fillId="0" borderId="0" xfId="55" applyFont="1" applyAlignment="1">
      <alignment vertical="center"/>
    </xf>
    <xf numFmtId="0" fontId="53" fillId="0" borderId="0" xfId="91" applyFont="1" applyAlignment="1">
      <alignment horizontal="left"/>
    </xf>
    <xf numFmtId="0" fontId="32" fillId="0" borderId="0" xfId="55" applyFont="1" applyAlignment="1">
      <alignment vertical="center"/>
    </xf>
    <xf numFmtId="0" fontId="33" fillId="0" borderId="13" xfId="55" applyFont="1" applyBorder="1" applyAlignment="1">
      <alignment horizontal="centerContinuous" vertical="center"/>
    </xf>
    <xf numFmtId="0" fontId="33" fillId="0" borderId="12" xfId="55" applyFont="1" applyBorder="1" applyAlignment="1">
      <alignment horizontal="center" vertical="center"/>
    </xf>
    <xf numFmtId="3" fontId="33" fillId="0" borderId="12" xfId="55" applyNumberFormat="1" applyFont="1" applyBorder="1" applyAlignment="1">
      <alignment horizontal="right" vertical="center"/>
    </xf>
    <xf numFmtId="3" fontId="33" fillId="0" borderId="30" xfId="55" applyNumberFormat="1" applyFont="1" applyBorder="1" applyAlignment="1">
      <alignment vertical="center"/>
    </xf>
    <xf numFmtId="3" fontId="33" fillId="0" borderId="12" xfId="55" applyNumberFormat="1" applyFont="1" applyBorder="1" applyAlignment="1">
      <alignment horizontal="center" vertical="center"/>
    </xf>
    <xf numFmtId="3" fontId="33" fillId="0" borderId="21" xfId="55" applyNumberFormat="1" applyFont="1" applyBorder="1" applyAlignment="1">
      <alignment horizontal="right" vertical="center"/>
    </xf>
    <xf numFmtId="3" fontId="33" fillId="0" borderId="16" xfId="55" applyNumberFormat="1" applyFont="1" applyBorder="1" applyAlignment="1">
      <alignment vertical="center"/>
    </xf>
    <xf numFmtId="4" fontId="33" fillId="0" borderId="21" xfId="55" applyNumberFormat="1" applyFont="1" applyBorder="1" applyAlignment="1">
      <alignment horizontal="center" vertical="center"/>
    </xf>
    <xf numFmtId="0" fontId="33" fillId="0" borderId="16" xfId="55" applyFont="1" applyBorder="1" applyAlignment="1">
      <alignment horizontal="right" vertical="center"/>
    </xf>
    <xf numFmtId="4" fontId="33" fillId="0" borderId="16" xfId="55" applyNumberFormat="1" applyFont="1" applyBorder="1" applyAlignment="1">
      <alignment vertical="center"/>
    </xf>
    <xf numFmtId="4" fontId="33" fillId="0" borderId="17" xfId="95" applyNumberFormat="1" applyFont="1" applyBorder="1" applyAlignment="1">
      <alignment horizontal="right" vertical="center"/>
    </xf>
    <xf numFmtId="0" fontId="33" fillId="0" borderId="19" xfId="55" applyFont="1" applyBorder="1" applyAlignment="1">
      <alignment vertical="center"/>
    </xf>
    <xf numFmtId="0" fontId="33" fillId="0" borderId="20" xfId="95" applyFont="1" applyBorder="1" applyAlignment="1">
      <alignment vertical="center"/>
    </xf>
    <xf numFmtId="0" fontId="33" fillId="0" borderId="15" xfId="55" applyFont="1" applyBorder="1" applyAlignment="1">
      <alignment vertical="center"/>
    </xf>
    <xf numFmtId="0" fontId="33" fillId="0" borderId="20" xfId="95" applyFont="1" applyBorder="1" applyAlignment="1">
      <alignment horizontal="left" vertical="center"/>
    </xf>
    <xf numFmtId="0" fontId="59" fillId="0" borderId="20" xfId="0" applyFont="1" applyBorder="1" applyAlignment="1">
      <alignment vertical="center"/>
    </xf>
    <xf numFmtId="0" fontId="60" fillId="0" borderId="20" xfId="0" applyFont="1" applyBorder="1" applyAlignment="1">
      <alignment horizontal="left" vertical="center"/>
    </xf>
    <xf numFmtId="0" fontId="33" fillId="0" borderId="26" xfId="55" applyFont="1" applyBorder="1" applyAlignment="1">
      <alignment horizontal="center" vertical="center"/>
    </xf>
    <xf numFmtId="0" fontId="33" fillId="0" borderId="27" xfId="55" applyFont="1" applyBorder="1" applyAlignment="1">
      <alignment vertical="center"/>
    </xf>
    <xf numFmtId="3" fontId="33" fillId="0" borderId="26" xfId="55" applyNumberFormat="1" applyFont="1" applyBorder="1" applyAlignment="1">
      <alignment horizontal="right" vertical="center"/>
    </xf>
    <xf numFmtId="4" fontId="33" fillId="0" borderId="27" xfId="55" applyNumberFormat="1" applyFont="1" applyBorder="1" applyAlignment="1">
      <alignment vertical="center"/>
    </xf>
    <xf numFmtId="4" fontId="33" fillId="0" borderId="26" xfId="55" applyNumberFormat="1" applyFont="1" applyBorder="1" applyAlignment="1">
      <alignment horizontal="center" vertical="center"/>
    </xf>
    <xf numFmtId="0" fontId="33" fillId="0" borderId="3" xfId="55" applyFont="1" applyBorder="1" applyAlignment="1">
      <alignment horizontal="center" vertical="center"/>
    </xf>
    <xf numFmtId="0" fontId="33" fillId="0" borderId="2" xfId="55" applyFont="1" applyBorder="1" applyAlignment="1">
      <alignment horizontal="left" vertical="center"/>
    </xf>
    <xf numFmtId="4" fontId="33" fillId="0" borderId="3" xfId="55" applyNumberFormat="1" applyFont="1" applyBorder="1" applyAlignment="1">
      <alignment horizontal="center" vertical="center"/>
    </xf>
    <xf numFmtId="0" fontId="61" fillId="0" borderId="21" xfId="55" applyFont="1" applyBorder="1" applyAlignment="1">
      <alignment horizontal="center" vertical="center"/>
    </xf>
    <xf numFmtId="0" fontId="33" fillId="0" borderId="32" xfId="55" applyFont="1" applyBorder="1" applyAlignment="1">
      <alignment horizontal="center" vertical="center"/>
    </xf>
    <xf numFmtId="0" fontId="33" fillId="0" borderId="0" xfId="55" applyFont="1" applyAlignment="1">
      <alignment horizontal="right" vertical="center"/>
    </xf>
    <xf numFmtId="0" fontId="33" fillId="0" borderId="0" xfId="55" applyFont="1" applyAlignment="1">
      <alignment vertical="center"/>
    </xf>
    <xf numFmtId="3" fontId="33" fillId="0" borderId="32" xfId="55" applyNumberFormat="1" applyFont="1" applyBorder="1" applyAlignment="1">
      <alignment horizontal="right" vertical="center"/>
    </xf>
    <xf numFmtId="4" fontId="33" fillId="0" borderId="0" xfId="55" applyNumberFormat="1" applyFont="1" applyAlignment="1">
      <alignment vertical="center"/>
    </xf>
    <xf numFmtId="4" fontId="33" fillId="0" borderId="32" xfId="55" applyNumberFormat="1" applyFont="1" applyBorder="1" applyAlignment="1">
      <alignment horizontal="center" vertical="center"/>
    </xf>
    <xf numFmtId="0" fontId="33" fillId="0" borderId="2" xfId="55" applyFont="1" applyBorder="1" applyAlignment="1">
      <alignment vertical="center"/>
    </xf>
    <xf numFmtId="0" fontId="61" fillId="0" borderId="32" xfId="55" applyFont="1" applyBorder="1" applyAlignment="1">
      <alignment horizontal="center" vertical="center"/>
    </xf>
    <xf numFmtId="0" fontId="33" fillId="2" borderId="3" xfId="55" applyFont="1" applyFill="1" applyBorder="1" applyAlignment="1">
      <alignment horizontal="center" vertical="center"/>
    </xf>
    <xf numFmtId="4" fontId="62" fillId="2" borderId="3" xfId="55" applyNumberFormat="1" applyFont="1" applyFill="1" applyBorder="1" applyAlignment="1">
      <alignment horizontal="center" vertical="center"/>
    </xf>
    <xf numFmtId="0" fontId="33" fillId="5" borderId="12" xfId="55" applyFont="1" applyFill="1" applyBorder="1" applyAlignment="1">
      <alignment horizontal="center" vertical="center"/>
    </xf>
    <xf numFmtId="3" fontId="33" fillId="5" borderId="12" xfId="55" applyNumberFormat="1" applyFont="1" applyFill="1" applyBorder="1" applyAlignment="1">
      <alignment horizontal="right" vertical="center"/>
    </xf>
    <xf numFmtId="4" fontId="33" fillId="5" borderId="30" xfId="55" applyNumberFormat="1" applyFont="1" applyFill="1" applyBorder="1" applyAlignment="1">
      <alignment vertical="center"/>
    </xf>
    <xf numFmtId="4" fontId="62" fillId="5" borderId="12" xfId="55" applyNumberFormat="1" applyFont="1" applyFill="1" applyBorder="1" applyAlignment="1">
      <alignment horizontal="center" vertical="center"/>
    </xf>
    <xf numFmtId="0" fontId="33" fillId="5" borderId="21" xfId="55" applyFont="1" applyFill="1" applyBorder="1" applyAlignment="1">
      <alignment horizontal="center" vertical="center"/>
    </xf>
    <xf numFmtId="3" fontId="33" fillId="5" borderId="21" xfId="55" applyNumberFormat="1" applyFont="1" applyFill="1" applyBorder="1" applyAlignment="1">
      <alignment horizontal="right" vertical="center"/>
    </xf>
    <xf numFmtId="4" fontId="33" fillId="5" borderId="16" xfId="55" applyNumberFormat="1" applyFont="1" applyFill="1" applyBorder="1" applyAlignment="1">
      <alignment vertical="center"/>
    </xf>
    <xf numFmtId="4" fontId="62" fillId="5" borderId="21" xfId="55" applyNumberFormat="1" applyFont="1" applyFill="1" applyBorder="1" applyAlignment="1">
      <alignment horizontal="center" vertical="center"/>
    </xf>
    <xf numFmtId="0" fontId="32" fillId="0" borderId="20" xfId="53" applyFont="1" applyBorder="1" applyAlignment="1">
      <alignment vertical="center"/>
    </xf>
    <xf numFmtId="4" fontId="33" fillId="0" borderId="0" xfId="95" applyNumberFormat="1" applyFont="1" applyAlignment="1">
      <alignment horizontal="right" vertical="center"/>
    </xf>
    <xf numFmtId="0" fontId="32" fillId="0" borderId="0" xfId="93" applyFont="1" applyAlignment="1">
      <alignment vertical="center"/>
    </xf>
    <xf numFmtId="0" fontId="32" fillId="0" borderId="2" xfId="93" quotePrefix="1" applyFont="1" applyBorder="1" applyAlignment="1">
      <alignment horizontal="left" vertical="center"/>
    </xf>
    <xf numFmtId="189" fontId="32" fillId="0" borderId="2" xfId="82" applyFont="1" applyBorder="1" applyAlignment="1">
      <alignment vertical="center"/>
    </xf>
    <xf numFmtId="189" fontId="32" fillId="0" borderId="4" xfId="82" applyFont="1" applyBorder="1" applyAlignment="1">
      <alignment vertical="center"/>
    </xf>
    <xf numFmtId="189" fontId="32" fillId="0" borderId="5" xfId="82" applyFont="1" applyBorder="1" applyAlignment="1">
      <alignment horizontal="left" vertical="center"/>
    </xf>
    <xf numFmtId="3" fontId="32" fillId="0" borderId="4" xfId="83" applyNumberFormat="1" applyFont="1" applyBorder="1" applyAlignment="1">
      <alignment horizontal="center" vertical="center"/>
    </xf>
    <xf numFmtId="49" fontId="32" fillId="0" borderId="5" xfId="82" applyNumberFormat="1" applyFont="1" applyBorder="1" applyAlignment="1">
      <alignment horizontal="left" vertical="center"/>
    </xf>
    <xf numFmtId="189" fontId="32" fillId="0" borderId="4" xfId="82" quotePrefix="1" applyFont="1" applyBorder="1" applyAlignment="1">
      <alignment vertical="center"/>
    </xf>
    <xf numFmtId="189" fontId="32" fillId="0" borderId="2" xfId="82" quotePrefix="1" applyFont="1" applyBorder="1" applyAlignment="1">
      <alignment vertical="center"/>
    </xf>
    <xf numFmtId="189" fontId="32" fillId="0" borderId="5" xfId="82" quotePrefix="1" applyFont="1" applyBorder="1" applyAlignment="1">
      <alignment vertical="center"/>
    </xf>
    <xf numFmtId="189" fontId="32" fillId="0" borderId="2" xfId="83" applyFont="1" applyBorder="1" applyAlignment="1">
      <alignment horizontal="left" vertical="center"/>
    </xf>
    <xf numFmtId="0" fontId="32" fillId="0" borderId="2" xfId="93" quotePrefix="1" applyFont="1" applyBorder="1" applyAlignment="1">
      <alignment horizontal="center" vertical="center"/>
    </xf>
    <xf numFmtId="0" fontId="32" fillId="0" borderId="5" xfId="93" applyFont="1" applyBorder="1" applyAlignment="1">
      <alignment horizontal="center" vertical="center"/>
    </xf>
    <xf numFmtId="189" fontId="32" fillId="0" borderId="0" xfId="82" applyFont="1" applyAlignment="1">
      <alignment horizontal="center" vertical="center"/>
    </xf>
    <xf numFmtId="189" fontId="32" fillId="0" borderId="0" xfId="82" applyFont="1" applyAlignment="1">
      <alignment vertical="center"/>
    </xf>
    <xf numFmtId="0" fontId="32" fillId="0" borderId="6" xfId="0" applyFont="1" applyBorder="1" applyAlignment="1">
      <alignment horizontal="center" vertical="center"/>
    </xf>
    <xf numFmtId="189" fontId="32" fillId="0" borderId="8" xfId="83" applyFont="1" applyBorder="1" applyAlignment="1">
      <alignment horizontal="center" vertical="center"/>
    </xf>
    <xf numFmtId="0" fontId="32" fillId="0" borderId="46" xfId="0" applyFont="1" applyBorder="1" applyAlignment="1">
      <alignment vertical="center"/>
    </xf>
    <xf numFmtId="0" fontId="32" fillId="0" borderId="6" xfId="0" applyFont="1" applyBorder="1" applyAlignment="1">
      <alignment vertical="center"/>
    </xf>
    <xf numFmtId="0" fontId="32" fillId="0" borderId="9" xfId="0" applyFont="1" applyBorder="1" applyAlignment="1">
      <alignment horizontal="centerContinuous" vertical="center"/>
    </xf>
    <xf numFmtId="188" fontId="32" fillId="0" borderId="11" xfId="100" applyFont="1" applyBorder="1" applyAlignment="1">
      <alignment vertical="center"/>
    </xf>
    <xf numFmtId="0" fontId="32" fillId="0" borderId="11" xfId="0" applyFont="1" applyBorder="1" applyAlignment="1">
      <alignment horizontal="center" vertical="center"/>
    </xf>
    <xf numFmtId="189" fontId="32" fillId="0" borderId="11" xfId="83" applyFont="1" applyBorder="1" applyAlignment="1">
      <alignment horizontal="center" vertical="center"/>
    </xf>
    <xf numFmtId="0" fontId="32" fillId="0" borderId="3" xfId="0" applyFont="1" applyBorder="1" applyAlignment="1">
      <alignment horizontal="center" vertical="center"/>
    </xf>
    <xf numFmtId="0" fontId="32" fillId="0" borderId="45" xfId="0" applyFont="1" applyBorder="1" applyAlignment="1">
      <alignment vertical="center"/>
    </xf>
    <xf numFmtId="0" fontId="32" fillId="0" borderId="9" xfId="0" applyFont="1" applyBorder="1" applyAlignment="1">
      <alignment vertical="center"/>
    </xf>
    <xf numFmtId="0" fontId="32" fillId="0" borderId="12" xfId="0" applyFont="1" applyBorder="1" applyAlignment="1">
      <alignment vertical="center"/>
    </xf>
    <xf numFmtId="0" fontId="32" fillId="0" borderId="12" xfId="0" applyFont="1" applyBorder="1" applyAlignment="1">
      <alignment horizontal="center" vertical="center"/>
    </xf>
    <xf numFmtId="43" fontId="32" fillId="0" borderId="12" xfId="83" applyNumberFormat="1" applyFont="1" applyBorder="1" applyAlignment="1">
      <alignment horizontal="right" vertical="center"/>
    </xf>
    <xf numFmtId="189" fontId="32" fillId="0" borderId="13" xfId="83" applyFont="1" applyBorder="1" applyAlignment="1">
      <alignment vertical="center"/>
    </xf>
    <xf numFmtId="191" fontId="32" fillId="0" borderId="12" xfId="0" applyNumberFormat="1" applyFont="1" applyBorder="1" applyAlignment="1">
      <alignment vertical="center"/>
    </xf>
    <xf numFmtId="0" fontId="32" fillId="0" borderId="14" xfId="0" applyFont="1" applyBorder="1" applyAlignment="1">
      <alignment horizontal="center" vertical="center"/>
    </xf>
    <xf numFmtId="43" fontId="32" fillId="0" borderId="14" xfId="83" applyNumberFormat="1" applyFont="1" applyBorder="1" applyAlignment="1">
      <alignment horizontal="right" vertical="center"/>
    </xf>
    <xf numFmtId="189" fontId="32" fillId="0" borderId="18" xfId="83" applyFont="1" applyBorder="1" applyAlignment="1">
      <alignment vertical="center"/>
    </xf>
    <xf numFmtId="191" fontId="32" fillId="0" borderId="14" xfId="0" applyNumberFormat="1" applyFont="1" applyBorder="1" applyAlignment="1">
      <alignment vertical="center"/>
    </xf>
    <xf numFmtId="0" fontId="32" fillId="0" borderId="21" xfId="0" applyFont="1" applyBorder="1" applyAlignment="1">
      <alignment horizontal="center" vertical="center"/>
    </xf>
    <xf numFmtId="43" fontId="32" fillId="0" borderId="21" xfId="83" applyNumberFormat="1" applyFont="1" applyBorder="1" applyAlignment="1">
      <alignment horizontal="right" vertical="center"/>
    </xf>
    <xf numFmtId="189" fontId="32" fillId="0" borderId="17" xfId="83" applyFont="1" applyBorder="1" applyAlignment="1">
      <alignment vertical="center"/>
    </xf>
    <xf numFmtId="191" fontId="32" fillId="0" borderId="21" xfId="0" applyNumberFormat="1" applyFont="1" applyBorder="1" applyAlignment="1">
      <alignment vertical="center"/>
    </xf>
    <xf numFmtId="0" fontId="53" fillId="0" borderId="0" xfId="0" applyFont="1" applyAlignment="1">
      <alignment vertical="center"/>
    </xf>
    <xf numFmtId="0" fontId="32" fillId="0" borderId="14" xfId="0" applyFont="1" applyBorder="1" applyAlignment="1">
      <alignment horizontal="center"/>
    </xf>
    <xf numFmtId="0" fontId="32" fillId="0" borderId="19" xfId="0" applyFont="1" applyBorder="1"/>
    <xf numFmtId="0" fontId="32" fillId="0" borderId="20" xfId="0" applyFont="1" applyBorder="1"/>
    <xf numFmtId="0" fontId="32" fillId="0" borderId="18" xfId="0" quotePrefix="1" applyFont="1" applyBorder="1" applyAlignment="1">
      <alignment horizontal="left"/>
    </xf>
    <xf numFmtId="43" fontId="32" fillId="0" borderId="14" xfId="83" applyNumberFormat="1" applyFont="1" applyBorder="1" applyAlignment="1">
      <alignment horizontal="right"/>
    </xf>
    <xf numFmtId="189" fontId="32" fillId="0" borderId="14" xfId="83" applyFont="1" applyBorder="1" applyAlignment="1">
      <alignment horizontal="right"/>
    </xf>
    <xf numFmtId="43" fontId="32" fillId="15" borderId="14" xfId="83" applyNumberFormat="1" applyFont="1" applyFill="1" applyBorder="1" applyAlignment="1"/>
    <xf numFmtId="43" fontId="32" fillId="0" borderId="14" xfId="83" applyNumberFormat="1" applyFont="1" applyBorder="1" applyAlignment="1"/>
    <xf numFmtId="189" fontId="32" fillId="0" borderId="14" xfId="0" applyNumberFormat="1" applyFont="1" applyBorder="1"/>
    <xf numFmtId="43" fontId="32" fillId="0" borderId="14" xfId="0" applyNumberFormat="1" applyFont="1" applyBorder="1"/>
    <xf numFmtId="193" fontId="32" fillId="16" borderId="3" xfId="83" applyNumberFormat="1" applyFont="1" applyFill="1" applyBorder="1" applyAlignment="1">
      <alignment horizontal="right" vertical="center"/>
    </xf>
    <xf numFmtId="193" fontId="32" fillId="16" borderId="3" xfId="83" applyNumberFormat="1" applyFont="1" applyFill="1" applyBorder="1" applyAlignment="1">
      <alignment vertical="center"/>
    </xf>
    <xf numFmtId="43" fontId="32" fillId="16" borderId="3" xfId="0" applyNumberFormat="1" applyFont="1" applyFill="1" applyBorder="1" applyAlignment="1">
      <alignment vertical="center"/>
    </xf>
    <xf numFmtId="43" fontId="32" fillId="17" borderId="3" xfId="0" applyNumberFormat="1" applyFont="1" applyFill="1" applyBorder="1" applyAlignment="1">
      <alignment vertical="center"/>
    </xf>
    <xf numFmtId="43" fontId="32" fillId="0" borderId="14" xfId="26" applyFont="1" applyBorder="1" applyAlignment="1">
      <alignment horizontal="right"/>
    </xf>
    <xf numFmtId="43" fontId="32" fillId="15" borderId="14" xfId="26" applyFont="1" applyFill="1" applyBorder="1" applyAlignment="1"/>
    <xf numFmtId="43" fontId="32" fillId="0" borderId="14" xfId="26" applyFont="1" applyFill="1" applyBorder="1" applyAlignment="1"/>
    <xf numFmtId="43" fontId="32" fillId="0" borderId="14" xfId="26" applyFont="1" applyBorder="1" applyAlignment="1"/>
    <xf numFmtId="0" fontId="32" fillId="15" borderId="14" xfId="0" applyFont="1" applyFill="1" applyBorder="1" applyAlignment="1">
      <alignment horizontal="center" vertical="center"/>
    </xf>
    <xf numFmtId="0" fontId="32" fillId="15" borderId="16" xfId="61" quotePrefix="1" applyFont="1" applyFill="1" applyBorder="1" applyAlignment="1">
      <alignment horizontal="left"/>
    </xf>
    <xf numFmtId="0" fontId="32" fillId="15" borderId="17" xfId="0" quotePrefix="1" applyFont="1" applyFill="1" applyBorder="1" applyAlignment="1">
      <alignment horizontal="left" vertical="center"/>
    </xf>
    <xf numFmtId="189" fontId="32" fillId="15" borderId="14" xfId="83" applyFont="1" applyFill="1" applyBorder="1" applyAlignment="1" applyProtection="1">
      <alignment vertical="center"/>
    </xf>
    <xf numFmtId="189" fontId="32" fillId="10" borderId="20" xfId="83" applyFont="1" applyFill="1" applyBorder="1" applyAlignment="1">
      <alignment horizontal="right" vertical="center"/>
    </xf>
    <xf numFmtId="43" fontId="32" fillId="10" borderId="32" xfId="0" applyNumberFormat="1" applyFont="1" applyFill="1" applyBorder="1" applyAlignment="1">
      <alignment vertical="center"/>
    </xf>
    <xf numFmtId="0" fontId="32" fillId="16" borderId="2" xfId="0" applyFont="1" applyFill="1" applyBorder="1" applyAlignment="1">
      <alignment horizontal="centerContinuous" vertical="center"/>
    </xf>
    <xf numFmtId="189" fontId="32" fillId="16" borderId="2" xfId="83" applyFont="1" applyFill="1" applyBorder="1" applyAlignment="1">
      <alignment horizontal="right" vertical="center"/>
    </xf>
    <xf numFmtId="189" fontId="32" fillId="0" borderId="14" xfId="83" applyFont="1" applyBorder="1" applyAlignment="1">
      <alignment vertical="center"/>
    </xf>
    <xf numFmtId="189" fontId="32" fillId="0" borderId="49" xfId="83" applyFont="1" applyBorder="1" applyAlignment="1">
      <alignment vertical="center"/>
    </xf>
    <xf numFmtId="0" fontId="32" fillId="15" borderId="0" xfId="0" applyFont="1" applyFill="1" applyAlignment="1">
      <alignment vertical="center"/>
    </xf>
    <xf numFmtId="43" fontId="32" fillId="16" borderId="2" xfId="83" applyNumberFormat="1" applyFont="1" applyFill="1" applyBorder="1" applyAlignment="1">
      <alignment horizontal="right" vertical="center"/>
    </xf>
    <xf numFmtId="0" fontId="32" fillId="0" borderId="17" xfId="0" applyFont="1" applyBorder="1" applyAlignment="1">
      <alignment horizontal="left" vertical="center"/>
    </xf>
    <xf numFmtId="0" fontId="32" fillId="0" borderId="21" xfId="89" applyFont="1" applyBorder="1" applyAlignment="1">
      <alignment horizontal="center"/>
    </xf>
    <xf numFmtId="0" fontId="32" fillId="0" borderId="21" xfId="0" applyFont="1" applyBorder="1" applyAlignment="1">
      <alignment horizontal="right" vertical="center"/>
    </xf>
    <xf numFmtId="191" fontId="32" fillId="0" borderId="15" xfId="83" applyNumberFormat="1" applyFont="1" applyBorder="1" applyAlignment="1">
      <alignment vertical="center"/>
    </xf>
    <xf numFmtId="191" fontId="32" fillId="0" borderId="21" xfId="83" applyNumberFormat="1" applyFont="1" applyBorder="1" applyAlignment="1">
      <alignment horizontal="right" vertical="center"/>
    </xf>
    <xf numFmtId="191" fontId="32" fillId="0" borderId="17" xfId="83" applyNumberFormat="1" applyFont="1" applyBorder="1" applyAlignment="1">
      <alignment horizontal="right" vertical="center"/>
    </xf>
    <xf numFmtId="0" fontId="32" fillId="0" borderId="14" xfId="89" applyFont="1" applyBorder="1" applyAlignment="1">
      <alignment horizontal="center"/>
    </xf>
    <xf numFmtId="0" fontId="32" fillId="0" borderId="14" xfId="0" applyFont="1" applyBorder="1" applyAlignment="1">
      <alignment horizontal="right" vertical="center"/>
    </xf>
    <xf numFmtId="191" fontId="32" fillId="0" borderId="19" xfId="83" applyNumberFormat="1" applyFont="1" applyBorder="1" applyAlignment="1">
      <alignment vertical="center"/>
    </xf>
    <xf numFmtId="191" fontId="32" fillId="0" borderId="14" xfId="83" applyNumberFormat="1" applyFont="1" applyBorder="1" applyAlignment="1">
      <alignment horizontal="right" vertical="center"/>
    </xf>
    <xf numFmtId="191" fontId="32" fillId="0" borderId="18" xfId="83" applyNumberFormat="1" applyFont="1" applyBorder="1" applyAlignment="1">
      <alignment horizontal="right" vertical="center"/>
    </xf>
    <xf numFmtId="0" fontId="32" fillId="15" borderId="20" xfId="0" applyFont="1" applyFill="1" applyBorder="1" applyAlignment="1">
      <alignment horizontal="left" vertical="center"/>
    </xf>
    <xf numFmtId="0" fontId="32" fillId="15" borderId="18" xfId="0" applyFont="1" applyFill="1" applyBorder="1" applyAlignment="1">
      <alignment horizontal="left" vertical="center"/>
    </xf>
    <xf numFmtId="0" fontId="32" fillId="0" borderId="21" xfId="0" applyFont="1" applyBorder="1" applyAlignment="1">
      <alignment horizontal="center"/>
    </xf>
    <xf numFmtId="189" fontId="32" fillId="0" borderId="0" xfId="83" applyFont="1" applyAlignment="1">
      <alignment vertical="center"/>
    </xf>
    <xf numFmtId="0" fontId="29" fillId="16" borderId="3" xfId="0" applyFont="1" applyFill="1" applyBorder="1" applyAlignment="1">
      <alignment horizontal="center" vertical="center"/>
    </xf>
    <xf numFmtId="191" fontId="32" fillId="0" borderId="21" xfId="83" applyNumberFormat="1" applyFont="1" applyBorder="1" applyAlignment="1">
      <alignment vertical="center"/>
    </xf>
    <xf numFmtId="0" fontId="51" fillId="0" borderId="21" xfId="0" applyFont="1" applyBorder="1" applyAlignment="1">
      <alignment horizontal="center" vertical="center"/>
    </xf>
    <xf numFmtId="0" fontId="51" fillId="15" borderId="15" xfId="0" applyFont="1" applyFill="1" applyBorder="1" applyAlignment="1">
      <alignment vertical="center"/>
    </xf>
    <xf numFmtId="0" fontId="51" fillId="15" borderId="17" xfId="0" quotePrefix="1" applyFont="1" applyFill="1" applyBorder="1" applyAlignment="1">
      <alignment horizontal="left" vertical="center"/>
    </xf>
    <xf numFmtId="193" fontId="51" fillId="0" borderId="21" xfId="83" applyNumberFormat="1" applyFont="1" applyBorder="1" applyAlignment="1">
      <alignment horizontal="right" vertical="center"/>
    </xf>
    <xf numFmtId="193" fontId="51" fillId="0" borderId="21" xfId="83" applyNumberFormat="1" applyFont="1" applyBorder="1" applyAlignment="1">
      <alignment vertical="center"/>
    </xf>
    <xf numFmtId="191" fontId="51" fillId="0" borderId="21" xfId="0" applyNumberFormat="1" applyFont="1" applyBorder="1" applyAlignment="1">
      <alignment vertical="center"/>
    </xf>
    <xf numFmtId="0" fontId="51" fillId="10" borderId="0" xfId="0" applyFont="1" applyFill="1" applyAlignment="1">
      <alignment vertical="center"/>
    </xf>
    <xf numFmtId="0" fontId="51" fillId="10" borderId="32" xfId="0" applyFont="1" applyFill="1" applyBorder="1" applyAlignment="1">
      <alignment vertical="center"/>
    </xf>
    <xf numFmtId="0" fontId="51" fillId="0" borderId="14" xfId="0" applyFont="1" applyBorder="1" applyAlignment="1">
      <alignment horizontal="center" vertical="center"/>
    </xf>
    <xf numFmtId="0" fontId="51" fillId="15" borderId="18" xfId="0" applyFont="1" applyFill="1" applyBorder="1" applyAlignment="1">
      <alignment horizontal="left" vertical="center"/>
    </xf>
    <xf numFmtId="193" fontId="51" fillId="0" borderId="14" xfId="83" applyNumberFormat="1" applyFont="1" applyBorder="1" applyAlignment="1">
      <alignment horizontal="right" vertical="center"/>
    </xf>
    <xf numFmtId="193" fontId="51" fillId="0" borderId="14" xfId="83" applyNumberFormat="1" applyFont="1" applyBorder="1" applyAlignment="1">
      <alignment vertical="center"/>
    </xf>
    <xf numFmtId="191" fontId="51" fillId="0" borderId="14" xfId="0" applyNumberFormat="1" applyFont="1" applyBorder="1" applyAlignment="1">
      <alignment vertical="center"/>
    </xf>
    <xf numFmtId="193" fontId="32" fillId="0" borderId="21" xfId="83" applyNumberFormat="1" applyFont="1" applyBorder="1" applyAlignment="1">
      <alignment horizontal="right" vertical="center"/>
    </xf>
    <xf numFmtId="0" fontId="32" fillId="10" borderId="0" xfId="0" applyFont="1" applyFill="1" applyAlignment="1">
      <alignment vertical="center"/>
    </xf>
    <xf numFmtId="0" fontId="32" fillId="10" borderId="32" xfId="0" applyFont="1" applyFill="1" applyBorder="1" applyAlignment="1">
      <alignment vertical="center"/>
    </xf>
    <xf numFmtId="0" fontId="32" fillId="16" borderId="3" xfId="0" applyFont="1" applyFill="1" applyBorder="1" applyAlignment="1">
      <alignment horizontal="center"/>
    </xf>
    <xf numFmtId="0" fontId="32" fillId="0" borderId="30" xfId="0" applyFont="1" applyBorder="1" applyAlignment="1">
      <alignment horizontal="left" vertical="center"/>
    </xf>
    <xf numFmtId="0" fontId="32" fillId="0" borderId="30" xfId="0" applyFont="1" applyBorder="1" applyAlignment="1">
      <alignment horizontal="center" vertical="center"/>
    </xf>
    <xf numFmtId="193" fontId="32" fillId="0" borderId="30" xfId="83" applyNumberFormat="1" applyFont="1" applyBorder="1" applyAlignment="1">
      <alignment horizontal="right" vertical="center"/>
    </xf>
    <xf numFmtId="193" fontId="32" fillId="0" borderId="30" xfId="83" applyNumberFormat="1" applyFont="1" applyBorder="1" applyAlignment="1">
      <alignment vertical="center"/>
    </xf>
    <xf numFmtId="191" fontId="32" fillId="0" borderId="30" xfId="0" applyNumberFormat="1" applyFont="1" applyBorder="1" applyAlignment="1">
      <alignment vertical="center"/>
    </xf>
    <xf numFmtId="193" fontId="32" fillId="0" borderId="13" xfId="83" applyNumberFormat="1" applyFont="1" applyBorder="1" applyAlignment="1">
      <alignment vertical="center"/>
    </xf>
    <xf numFmtId="187" fontId="32" fillId="0" borderId="20" xfId="84" applyFont="1" applyBorder="1" applyAlignment="1">
      <alignment horizontal="left" vertical="center"/>
    </xf>
    <xf numFmtId="0" fontId="32" fillId="0" borderId="20" xfId="0" applyFont="1" applyBorder="1" applyAlignment="1">
      <alignment horizontal="center" vertical="center"/>
    </xf>
    <xf numFmtId="193" fontId="32" fillId="0" borderId="20" xfId="83" applyNumberFormat="1" applyFont="1" applyBorder="1" applyAlignment="1">
      <alignment horizontal="right" vertical="center"/>
    </xf>
    <xf numFmtId="193" fontId="32" fillId="0" borderId="20" xfId="83" applyNumberFormat="1" applyFont="1" applyBorder="1" applyAlignment="1">
      <alignment vertical="center"/>
    </xf>
    <xf numFmtId="191" fontId="32" fillId="0" borderId="20" xfId="0" applyNumberFormat="1" applyFont="1" applyBorder="1" applyAlignment="1">
      <alignment vertical="center"/>
    </xf>
    <xf numFmtId="193" fontId="32" fillId="0" borderId="18" xfId="83" applyNumberFormat="1" applyFont="1" applyBorder="1" applyAlignment="1">
      <alignment vertical="center"/>
    </xf>
    <xf numFmtId="0" fontId="32" fillId="0" borderId="31" xfId="0" applyFont="1" applyBorder="1" applyAlignment="1">
      <alignment vertical="center"/>
    </xf>
    <xf numFmtId="0" fontId="32" fillId="0" borderId="27" xfId="0" applyFont="1" applyBorder="1" applyAlignment="1">
      <alignment horizontal="left" vertical="center"/>
    </xf>
    <xf numFmtId="0" fontId="32" fillId="0" borderId="27" xfId="0" applyFont="1" applyBorder="1" applyAlignment="1">
      <alignment horizontal="center" vertical="center"/>
    </xf>
    <xf numFmtId="193" fontId="32" fillId="0" borderId="27" xfId="83" applyNumberFormat="1" applyFont="1" applyBorder="1" applyAlignment="1">
      <alignment horizontal="right" vertical="center"/>
    </xf>
    <xf numFmtId="193" fontId="32" fillId="0" borderId="27" xfId="83" applyNumberFormat="1" applyFont="1" applyBorder="1" applyAlignment="1">
      <alignment vertical="center"/>
    </xf>
    <xf numFmtId="191" fontId="32" fillId="0" borderId="27" xfId="0" applyNumberFormat="1" applyFont="1" applyBorder="1" applyAlignment="1">
      <alignment vertical="center"/>
    </xf>
    <xf numFmtId="193" fontId="32" fillId="0" borderId="28" xfId="83" applyNumberFormat="1" applyFont="1" applyBorder="1" applyAlignment="1">
      <alignment vertical="center"/>
    </xf>
    <xf numFmtId="191" fontId="32" fillId="0" borderId="0" xfId="83" applyNumberFormat="1" applyFont="1" applyAlignment="1">
      <alignment vertical="center"/>
    </xf>
    <xf numFmtId="191" fontId="53" fillId="0" borderId="0" xfId="83" applyNumberFormat="1" applyFont="1" applyAlignment="1">
      <alignment vertical="center"/>
    </xf>
    <xf numFmtId="0" fontId="32" fillId="0" borderId="0" xfId="0" applyFont="1" applyAlignment="1">
      <alignment horizontal="centerContinuous" vertical="center"/>
    </xf>
    <xf numFmtId="189" fontId="53" fillId="0" borderId="0" xfId="83" applyFont="1" applyAlignment="1">
      <alignment vertical="center"/>
    </xf>
    <xf numFmtId="0" fontId="53" fillId="15" borderId="0" xfId="0" applyFont="1" applyFill="1" applyAlignment="1">
      <alignment vertical="center"/>
    </xf>
    <xf numFmtId="49" fontId="32" fillId="15" borderId="14" xfId="83" applyNumberFormat="1" applyFont="1" applyFill="1" applyBorder="1" applyAlignment="1">
      <alignment horizontal="right" vertical="center"/>
    </xf>
    <xf numFmtId="0" fontId="63" fillId="0" borderId="22" xfId="0" applyFont="1" applyBorder="1" applyAlignment="1">
      <alignment horizontal="left"/>
    </xf>
    <xf numFmtId="0" fontId="64" fillId="0" borderId="23" xfId="0" applyFont="1" applyBorder="1"/>
    <xf numFmtId="0" fontId="64" fillId="0" borderId="24" xfId="0" quotePrefix="1" applyFont="1" applyBorder="1" applyAlignment="1">
      <alignment horizontal="left"/>
    </xf>
    <xf numFmtId="0" fontId="64" fillId="15" borderId="19" xfId="0" applyFont="1" applyFill="1" applyBorder="1" applyAlignment="1">
      <alignment horizontal="left" vertical="center"/>
    </xf>
    <xf numFmtId="0" fontId="64" fillId="15" borderId="16" xfId="61" quotePrefix="1" applyFont="1" applyFill="1" applyBorder="1" applyAlignment="1">
      <alignment horizontal="left"/>
    </xf>
    <xf numFmtId="0" fontId="64" fillId="15" borderId="17" xfId="0" quotePrefix="1" applyFont="1" applyFill="1" applyBorder="1" applyAlignment="1">
      <alignment horizontal="left" vertical="center"/>
    </xf>
    <xf numFmtId="0" fontId="64" fillId="15" borderId="15" xfId="0" quotePrefix="1" applyFont="1" applyFill="1" applyBorder="1" applyAlignment="1">
      <alignment vertical="center"/>
    </xf>
    <xf numFmtId="189" fontId="64" fillId="15" borderId="14" xfId="83" applyFont="1" applyFill="1" applyBorder="1" applyAlignment="1">
      <alignment vertical="center"/>
    </xf>
    <xf numFmtId="189" fontId="64" fillId="15" borderId="14" xfId="83" applyFont="1" applyFill="1" applyBorder="1" applyAlignment="1" applyProtection="1">
      <alignment vertical="center"/>
    </xf>
    <xf numFmtId="189" fontId="64" fillId="15" borderId="49" xfId="83" applyFont="1" applyFill="1" applyBorder="1" applyAlignment="1">
      <alignment vertical="center"/>
    </xf>
    <xf numFmtId="189" fontId="64" fillId="10" borderId="20" xfId="83" applyFont="1" applyFill="1" applyBorder="1" applyAlignment="1">
      <alignment horizontal="right" vertical="center"/>
    </xf>
    <xf numFmtId="43" fontId="64" fillId="10" borderId="32" xfId="0" applyNumberFormat="1" applyFont="1" applyFill="1" applyBorder="1" applyAlignment="1">
      <alignment vertical="center"/>
    </xf>
    <xf numFmtId="0" fontId="64" fillId="15" borderId="14" xfId="0" applyFont="1" applyFill="1" applyBorder="1" applyAlignment="1">
      <alignment horizontal="center" vertical="center"/>
    </xf>
    <xf numFmtId="0" fontId="64" fillId="15" borderId="25" xfId="0" applyFont="1" applyFill="1" applyBorder="1" applyAlignment="1">
      <alignment horizontal="center" vertical="center"/>
    </xf>
    <xf numFmtId="189" fontId="32" fillId="0" borderId="36" xfId="83" applyFont="1" applyBorder="1" applyAlignment="1">
      <alignment vertical="center"/>
    </xf>
    <xf numFmtId="0" fontId="32" fillId="15" borderId="0" xfId="0" applyFont="1" applyFill="1" applyAlignment="1">
      <alignment horizontal="left" vertical="center"/>
    </xf>
    <xf numFmtId="0" fontId="64" fillId="0" borderId="14" xfId="0" applyFont="1" applyBorder="1" applyAlignment="1">
      <alignment horizontal="center" vertical="center"/>
    </xf>
    <xf numFmtId="189" fontId="64" fillId="0" borderId="14" xfId="83" applyFont="1" applyBorder="1" applyAlignment="1">
      <alignment vertical="center"/>
    </xf>
    <xf numFmtId="0" fontId="64" fillId="15" borderId="19" xfId="0" applyFont="1" applyFill="1" applyBorder="1" applyAlignment="1">
      <alignment vertical="center"/>
    </xf>
    <xf numFmtId="0" fontId="64" fillId="15" borderId="18" xfId="0" applyFont="1" applyFill="1" applyBorder="1" applyAlignment="1">
      <alignment vertical="center"/>
    </xf>
    <xf numFmtId="189" fontId="64" fillId="0" borderId="14" xfId="83" applyFont="1" applyBorder="1" applyAlignment="1">
      <alignment horizontal="right" vertical="center"/>
    </xf>
    <xf numFmtId="0" fontId="32" fillId="15" borderId="18" xfId="0" applyFont="1" applyFill="1" applyBorder="1" applyAlignment="1">
      <alignment vertical="center"/>
    </xf>
    <xf numFmtId="49" fontId="64" fillId="15" borderId="14" xfId="83" applyNumberFormat="1" applyFont="1" applyFill="1" applyBorder="1" applyAlignment="1">
      <alignment horizontal="right" vertical="center"/>
    </xf>
    <xf numFmtId="2" fontId="64" fillId="0" borderId="14" xfId="0" applyNumberFormat="1" applyFont="1" applyBorder="1" applyAlignment="1">
      <alignment horizontal="right" vertical="center"/>
    </xf>
    <xf numFmtId="43" fontId="64" fillId="0" borderId="14" xfId="0" applyNumberFormat="1" applyFont="1" applyBorder="1" applyAlignment="1">
      <alignment horizontal="right" vertical="center"/>
    </xf>
    <xf numFmtId="0" fontId="32" fillId="0" borderId="19" xfId="0" applyFont="1" applyBorder="1" applyAlignment="1">
      <alignment vertical="center"/>
    </xf>
    <xf numFmtId="0" fontId="64" fillId="0" borderId="19" xfId="0" applyFont="1" applyBorder="1" applyAlignment="1">
      <alignment vertical="center"/>
    </xf>
    <xf numFmtId="43" fontId="64" fillId="0" borderId="14" xfId="83" applyNumberFormat="1" applyFont="1" applyBorder="1" applyAlignment="1">
      <alignment vertical="center"/>
    </xf>
    <xf numFmtId="43" fontId="64" fillId="0" borderId="19" xfId="83" applyNumberFormat="1" applyFont="1" applyBorder="1" applyAlignment="1">
      <alignment vertical="center"/>
    </xf>
    <xf numFmtId="0" fontId="32" fillId="0" borderId="20" xfId="0" applyFont="1" applyBorder="1" applyAlignment="1">
      <alignment horizontal="centerContinuous" vertical="center"/>
    </xf>
    <xf numFmtId="0" fontId="64" fillId="0" borderId="18" xfId="0" quotePrefix="1" applyFont="1" applyBorder="1" applyAlignment="1">
      <alignment horizontal="left" vertical="center"/>
    </xf>
    <xf numFmtId="0" fontId="64" fillId="0" borderId="14" xfId="89" applyFont="1" applyBorder="1" applyAlignment="1">
      <alignment horizontal="right"/>
    </xf>
    <xf numFmtId="43" fontId="64" fillId="0" borderId="14" xfId="83" applyNumberFormat="1" applyFont="1" applyBorder="1" applyAlignment="1">
      <alignment horizontal="right" vertical="center"/>
    </xf>
    <xf numFmtId="49" fontId="64" fillId="0" borderId="14" xfId="97" applyNumberFormat="1" applyFont="1" applyBorder="1" applyAlignment="1">
      <alignment horizontal="right" vertical="center"/>
    </xf>
    <xf numFmtId="0" fontId="64" fillId="0" borderId="20" xfId="0" applyFont="1" applyBorder="1" applyAlignment="1">
      <alignment horizontal="left" vertical="center"/>
    </xf>
    <xf numFmtId="0" fontId="64" fillId="0" borderId="15" xfId="0" quotePrefix="1" applyFont="1" applyBorder="1" applyAlignment="1">
      <alignment vertical="center"/>
    </xf>
    <xf numFmtId="0" fontId="64" fillId="0" borderId="21" xfId="0" applyFont="1" applyBorder="1" applyAlignment="1">
      <alignment horizontal="center" vertical="center"/>
    </xf>
    <xf numFmtId="0" fontId="64" fillId="0" borderId="17" xfId="0" quotePrefix="1" applyFont="1" applyBorder="1" applyAlignment="1">
      <alignment horizontal="left" vertical="center"/>
    </xf>
    <xf numFmtId="0" fontId="64" fillId="0" borderId="21" xfId="0" applyFont="1" applyBorder="1" applyAlignment="1">
      <alignment horizontal="right" vertical="center"/>
    </xf>
    <xf numFmtId="191" fontId="64" fillId="0" borderId="21" xfId="83" applyNumberFormat="1" applyFont="1" applyBorder="1" applyAlignment="1">
      <alignment vertical="center"/>
    </xf>
    <xf numFmtId="191" fontId="64" fillId="0" borderId="21" xfId="0" applyNumberFormat="1" applyFont="1" applyBorder="1" applyAlignment="1">
      <alignment vertical="center"/>
    </xf>
    <xf numFmtId="0" fontId="32" fillId="0" borderId="32" xfId="0" applyFont="1" applyBorder="1" applyAlignment="1">
      <alignment horizontal="center"/>
    </xf>
    <xf numFmtId="0" fontId="32" fillId="15" borderId="36" xfId="92" applyFont="1" applyFill="1" applyBorder="1"/>
    <xf numFmtId="0" fontId="32" fillId="15" borderId="0" xfId="92" applyFont="1" applyFill="1" applyAlignment="1">
      <alignment horizontal="left"/>
    </xf>
    <xf numFmtId="194" fontId="32" fillId="0" borderId="32" xfId="99" applyNumberFormat="1" applyFont="1" applyBorder="1" applyAlignment="1">
      <alignment horizontal="center"/>
    </xf>
    <xf numFmtId="189" fontId="32" fillId="15" borderId="0" xfId="83" applyFont="1" applyFill="1" applyBorder="1" applyAlignment="1" applyProtection="1">
      <alignment vertical="center"/>
    </xf>
    <xf numFmtId="0" fontId="32" fillId="0" borderId="32" xfId="0" applyFont="1" applyBorder="1" applyAlignment="1">
      <alignment horizontal="center" vertical="center"/>
    </xf>
    <xf numFmtId="0" fontId="32" fillId="0" borderId="36" xfId="0" applyFont="1" applyBorder="1" applyAlignment="1">
      <alignment horizontal="left" vertical="center"/>
    </xf>
    <xf numFmtId="0" fontId="32" fillId="0" borderId="37" xfId="0" applyFont="1" applyBorder="1" applyAlignment="1">
      <alignment horizontal="left" vertical="center"/>
    </xf>
    <xf numFmtId="193" fontId="32" fillId="0" borderId="32" xfId="83" applyNumberFormat="1" applyFont="1" applyBorder="1" applyAlignment="1">
      <alignment horizontal="right" vertical="center"/>
    </xf>
    <xf numFmtId="193" fontId="32" fillId="0" borderId="32" xfId="83" applyNumberFormat="1" applyFont="1" applyBorder="1" applyAlignment="1">
      <alignment vertical="center"/>
    </xf>
    <xf numFmtId="191" fontId="32" fillId="0" borderId="32" xfId="0" applyNumberFormat="1" applyFont="1" applyBorder="1" applyAlignment="1">
      <alignment vertical="center"/>
    </xf>
    <xf numFmtId="0" fontId="51" fillId="15" borderId="15" xfId="0" applyFont="1" applyFill="1" applyBorder="1" applyAlignment="1">
      <alignment horizontal="left" vertical="center"/>
    </xf>
    <xf numFmtId="0" fontId="51" fillId="15" borderId="17" xfId="0" applyFont="1" applyFill="1" applyBorder="1" applyAlignment="1">
      <alignment horizontal="left" vertical="center"/>
    </xf>
    <xf numFmtId="0" fontId="32" fillId="0" borderId="16" xfId="55" applyFont="1" applyBorder="1" applyAlignment="1">
      <alignment horizontal="left" vertical="center"/>
    </xf>
    <xf numFmtId="189" fontId="64" fillId="15" borderId="14" xfId="83" applyFont="1" applyFill="1" applyBorder="1" applyAlignment="1">
      <alignment horizontal="right" vertical="center"/>
    </xf>
    <xf numFmtId="0" fontId="32" fillId="15" borderId="32" xfId="0" applyFont="1" applyFill="1" applyBorder="1" applyAlignment="1">
      <alignment horizontal="center" vertical="center"/>
    </xf>
    <xf numFmtId="0" fontId="32" fillId="15" borderId="37" xfId="0" applyFont="1" applyFill="1" applyBorder="1" applyAlignment="1">
      <alignment horizontal="left" vertical="center"/>
    </xf>
    <xf numFmtId="189" fontId="32" fillId="0" borderId="32" xfId="83" applyFont="1" applyBorder="1" applyAlignment="1">
      <alignment vertical="center"/>
    </xf>
    <xf numFmtId="189" fontId="32" fillId="15" borderId="32" xfId="83" applyFont="1" applyFill="1" applyBorder="1" applyAlignment="1" applyProtection="1">
      <alignment vertical="center"/>
    </xf>
    <xf numFmtId="189" fontId="32" fillId="10" borderId="0" xfId="83" applyFont="1" applyFill="1" applyBorder="1" applyAlignment="1">
      <alignment horizontal="right" vertical="center"/>
    </xf>
    <xf numFmtId="0" fontId="64" fillId="15" borderId="15" xfId="0" applyFont="1" applyFill="1" applyBorder="1" applyAlignment="1">
      <alignment horizontal="left" vertical="center"/>
    </xf>
    <xf numFmtId="0" fontId="64" fillId="15" borderId="16" xfId="0" applyFont="1" applyFill="1" applyBorder="1" applyAlignment="1">
      <alignment horizontal="left" vertical="center"/>
    </xf>
    <xf numFmtId="0" fontId="64" fillId="15" borderId="17" xfId="0" applyFont="1" applyFill="1" applyBorder="1" applyAlignment="1">
      <alignment horizontal="left" vertical="center"/>
    </xf>
    <xf numFmtId="0" fontId="64" fillId="15" borderId="19" xfId="92" applyFont="1" applyFill="1" applyBorder="1"/>
    <xf numFmtId="0" fontId="64" fillId="15" borderId="20" xfId="92" applyFont="1" applyFill="1" applyBorder="1" applyAlignment="1">
      <alignment horizontal="left"/>
    </xf>
    <xf numFmtId="0" fontId="64" fillId="0" borderId="21" xfId="0" applyFont="1" applyBorder="1" applyAlignment="1">
      <alignment horizontal="center"/>
    </xf>
    <xf numFmtId="189" fontId="64" fillId="0" borderId="19" xfId="83" applyFont="1" applyBorder="1" applyAlignment="1">
      <alignment vertical="center"/>
    </xf>
    <xf numFmtId="193" fontId="51" fillId="0" borderId="15" xfId="83" applyNumberFormat="1" applyFont="1" applyBorder="1" applyAlignment="1">
      <alignment vertical="center"/>
    </xf>
    <xf numFmtId="49" fontId="64" fillId="15" borderId="14" xfId="97" applyNumberFormat="1" applyFont="1" applyFill="1" applyBorder="1" applyAlignment="1">
      <alignment horizontal="right" vertical="center"/>
    </xf>
    <xf numFmtId="0" fontId="32" fillId="0" borderId="21" xfId="89" applyFont="1" applyBorder="1" applyAlignment="1">
      <alignment horizontal="center" vertical="center"/>
    </xf>
    <xf numFmtId="0" fontId="64" fillId="0" borderId="14" xfId="89" applyFont="1" applyBorder="1" applyAlignment="1">
      <alignment horizontal="right" vertical="center"/>
    </xf>
    <xf numFmtId="212" fontId="64" fillId="0" borderId="14" xfId="83" applyNumberFormat="1" applyFont="1" applyBorder="1" applyAlignment="1">
      <alignment vertical="center"/>
    </xf>
    <xf numFmtId="0" fontId="64" fillId="15" borderId="16" xfId="61" quotePrefix="1" applyFont="1" applyFill="1" applyBorder="1" applyAlignment="1">
      <alignment horizontal="left" vertical="center"/>
    </xf>
    <xf numFmtId="194" fontId="64" fillId="15" borderId="14" xfId="99" applyNumberFormat="1" applyFont="1" applyFill="1" applyBorder="1" applyAlignment="1">
      <alignment horizontal="center" vertical="center"/>
    </xf>
    <xf numFmtId="194" fontId="64" fillId="0" borderId="14" xfId="99" applyNumberFormat="1" applyFont="1" applyBorder="1" applyAlignment="1">
      <alignment horizontal="center" vertical="center"/>
    </xf>
    <xf numFmtId="191" fontId="64" fillId="0" borderId="15" xfId="83" applyNumberFormat="1" applyFont="1" applyBorder="1" applyAlignment="1">
      <alignment vertical="center"/>
    </xf>
    <xf numFmtId="189" fontId="64" fillId="15" borderId="0" xfId="83" applyFont="1" applyFill="1" applyBorder="1" applyAlignment="1">
      <alignment vertical="center"/>
    </xf>
    <xf numFmtId="189" fontId="64" fillId="15" borderId="19" xfId="83" applyFont="1" applyFill="1" applyBorder="1" applyAlignment="1">
      <alignment vertical="center"/>
    </xf>
    <xf numFmtId="43" fontId="64" fillId="0" borderId="19" xfId="83" applyNumberFormat="1" applyFont="1" applyBorder="1" applyAlignment="1">
      <alignment horizontal="right" vertical="center"/>
    </xf>
    <xf numFmtId="43" fontId="64" fillId="15" borderId="14" xfId="83" applyNumberFormat="1" applyFont="1" applyFill="1" applyBorder="1" applyAlignment="1">
      <alignment vertical="center"/>
    </xf>
    <xf numFmtId="43" fontId="64" fillId="15" borderId="19" xfId="83" applyNumberFormat="1" applyFont="1" applyFill="1" applyBorder="1" applyAlignment="1">
      <alignment vertical="center"/>
    </xf>
    <xf numFmtId="43" fontId="64" fillId="15" borderId="14" xfId="83" applyNumberFormat="1" applyFont="1" applyFill="1" applyBorder="1" applyAlignment="1">
      <alignment horizontal="right" vertical="center"/>
    </xf>
    <xf numFmtId="0" fontId="64" fillId="15" borderId="21" xfId="0" applyFont="1" applyFill="1" applyBorder="1" applyAlignment="1">
      <alignment horizontal="center" vertical="center"/>
    </xf>
    <xf numFmtId="0" fontId="64" fillId="15" borderId="21" xfId="0" applyFont="1" applyFill="1" applyBorder="1" applyAlignment="1">
      <alignment horizontal="right" vertical="center"/>
    </xf>
    <xf numFmtId="0" fontId="32" fillId="0" borderId="5" xfId="0" applyFont="1" applyBorder="1" applyAlignment="1">
      <alignment horizontal="center" vertical="center"/>
    </xf>
    <xf numFmtId="0" fontId="32" fillId="0" borderId="8" xfId="0" applyFont="1" applyBorder="1" applyAlignment="1">
      <alignment horizontal="center" vertical="center"/>
    </xf>
    <xf numFmtId="0" fontId="32" fillId="16" borderId="4" xfId="0" applyFont="1" applyFill="1" applyBorder="1" applyAlignment="1">
      <alignment horizontal="left" vertical="center"/>
    </xf>
    <xf numFmtId="0" fontId="32" fillId="16" borderId="2" xfId="0" applyFont="1" applyFill="1" applyBorder="1" applyAlignment="1">
      <alignment horizontal="left" vertical="center"/>
    </xf>
    <xf numFmtId="0" fontId="32" fillId="16" borderId="5" xfId="0" applyFont="1" applyFill="1" applyBorder="1" applyAlignment="1">
      <alignment horizontal="left" vertical="center"/>
    </xf>
    <xf numFmtId="0" fontId="32" fillId="0" borderId="0" xfId="93" applyFont="1" applyAlignment="1">
      <alignment horizontal="center" vertical="center"/>
    </xf>
    <xf numFmtId="189" fontId="32" fillId="0" borderId="2" xfId="82" quotePrefix="1" applyFont="1" applyBorder="1" applyAlignment="1">
      <alignment horizontal="center" vertical="center"/>
    </xf>
    <xf numFmtId="0" fontId="64" fillId="0" borderId="0" xfId="54" applyFont="1"/>
    <xf numFmtId="0" fontId="64" fillId="0" borderId="0" xfId="59" applyFont="1" applyAlignment="1">
      <alignment vertical="center"/>
    </xf>
    <xf numFmtId="0" fontId="64" fillId="0" borderId="0" xfId="55" applyFont="1" applyAlignment="1">
      <alignment vertical="center"/>
    </xf>
    <xf numFmtId="0" fontId="64" fillId="0" borderId="0" xfId="56" applyFont="1" applyAlignment="1">
      <alignment vertical="center"/>
    </xf>
    <xf numFmtId="4" fontId="32" fillId="0" borderId="6" xfId="56" applyNumberFormat="1" applyFont="1" applyBorder="1" applyAlignment="1">
      <alignment horizontal="right" vertical="center"/>
    </xf>
    <xf numFmtId="4" fontId="32" fillId="0" borderId="3" xfId="56" applyNumberFormat="1" applyFont="1" applyBorder="1" applyAlignment="1">
      <alignment horizontal="right" vertical="center"/>
    </xf>
    <xf numFmtId="4" fontId="32" fillId="0" borderId="3" xfId="28" applyNumberFormat="1" applyFont="1" applyBorder="1" applyAlignment="1">
      <alignment horizontal="right" vertical="center"/>
    </xf>
    <xf numFmtId="0" fontId="64" fillId="0" borderId="0" xfId="57" applyFont="1" applyAlignment="1">
      <alignment vertical="center"/>
    </xf>
    <xf numFmtId="0" fontId="32" fillId="0" borderId="20" xfId="0" applyFont="1" applyBorder="1" applyAlignment="1">
      <alignment vertical="center"/>
    </xf>
    <xf numFmtId="0" fontId="32" fillId="0" borderId="20" xfId="95" applyFont="1" applyBorder="1" applyAlignment="1">
      <alignment vertical="center"/>
    </xf>
    <xf numFmtId="0" fontId="64" fillId="0" borderId="52" xfId="0" quotePrefix="1" applyFont="1" applyBorder="1"/>
    <xf numFmtId="0" fontId="64" fillId="0" borderId="52" xfId="0" applyFont="1" applyBorder="1" applyAlignment="1">
      <alignment horizontal="right" vertical="center"/>
    </xf>
    <xf numFmtId="2" fontId="64" fillId="0" borderId="52" xfId="0" applyNumberFormat="1" applyFont="1" applyBorder="1" applyAlignment="1">
      <alignment horizontal="right"/>
    </xf>
    <xf numFmtId="2" fontId="64" fillId="0" borderId="52" xfId="0" applyNumberFormat="1" applyFont="1" applyBorder="1" applyAlignment="1">
      <alignment horizontal="center"/>
    </xf>
    <xf numFmtId="0" fontId="32" fillId="0" borderId="20" xfId="95" applyFont="1" applyBorder="1" applyAlignment="1">
      <alignment horizontal="left" vertical="center"/>
    </xf>
    <xf numFmtId="189" fontId="32" fillId="17" borderId="14" xfId="83" applyFont="1" applyFill="1" applyBorder="1" applyAlignment="1" applyProtection="1">
      <alignment vertical="center"/>
    </xf>
    <xf numFmtId="0" fontId="64" fillId="0" borderId="0" xfId="0" applyFont="1" applyAlignment="1">
      <alignment horizontal="right" vertical="center"/>
    </xf>
    <xf numFmtId="0" fontId="64" fillId="15" borderId="20" xfId="83" applyNumberFormat="1" applyFont="1" applyFill="1" applyBorder="1"/>
    <xf numFmtId="0" fontId="64" fillId="15" borderId="14" xfId="0" applyFont="1" applyFill="1" applyBorder="1" applyAlignment="1">
      <alignment horizontal="right" vertical="center"/>
    </xf>
    <xf numFmtId="43" fontId="64" fillId="15" borderId="19" xfId="0" applyNumberFormat="1" applyFont="1" applyFill="1" applyBorder="1" applyAlignment="1">
      <alignment vertical="center"/>
    </xf>
    <xf numFmtId="43" fontId="64" fillId="15" borderId="14" xfId="0" applyNumberFormat="1" applyFont="1" applyFill="1" applyBorder="1" applyAlignment="1">
      <alignment horizontal="right" vertical="center"/>
    </xf>
    <xf numFmtId="43" fontId="64" fillId="15" borderId="18" xfId="0" applyNumberFormat="1" applyFont="1" applyFill="1" applyBorder="1" applyAlignment="1">
      <alignment horizontal="right" vertical="center"/>
    </xf>
    <xf numFmtId="189" fontId="64" fillId="15" borderId="20" xfId="83" applyFont="1" applyFill="1" applyBorder="1" applyAlignment="1">
      <alignment horizontal="left" vertical="center"/>
    </xf>
    <xf numFmtId="189" fontId="32" fillId="15" borderId="18" xfId="83" applyFont="1" applyFill="1" applyBorder="1" applyAlignment="1">
      <alignment vertical="center"/>
    </xf>
    <xf numFmtId="189" fontId="32" fillId="10" borderId="32" xfId="0" applyNumberFormat="1" applyFont="1" applyFill="1" applyBorder="1" applyAlignment="1">
      <alignment vertical="center"/>
    </xf>
    <xf numFmtId="0" fontId="64" fillId="0" borderId="20" xfId="95" applyFont="1" applyBorder="1" applyAlignment="1">
      <alignment vertical="center"/>
    </xf>
    <xf numFmtId="189" fontId="64" fillId="15" borderId="14" xfId="83" applyFont="1" applyFill="1" applyBorder="1"/>
    <xf numFmtId="189" fontId="64" fillId="15" borderId="20" xfId="83" applyFont="1" applyFill="1" applyBorder="1"/>
    <xf numFmtId="0" fontId="64" fillId="0" borderId="16" xfId="95" applyFont="1" applyBorder="1" applyAlignment="1">
      <alignment horizontal="left" vertical="center"/>
    </xf>
    <xf numFmtId="0" fontId="32" fillId="0" borderId="0" xfId="95" applyFont="1" applyAlignment="1">
      <alignment horizontal="left" vertical="center"/>
    </xf>
    <xf numFmtId="0" fontId="32" fillId="0" borderId="16" xfId="55" applyFont="1" applyBorder="1" applyAlignment="1">
      <alignment vertical="center"/>
    </xf>
    <xf numFmtId="189" fontId="64" fillId="15" borderId="19" xfId="83" applyFont="1" applyFill="1" applyBorder="1"/>
    <xf numFmtId="0" fontId="64" fillId="0" borderId="52" xfId="0" applyFont="1" applyBorder="1"/>
    <xf numFmtId="0" fontId="64" fillId="0" borderId="53" xfId="0" quotePrefix="1" applyFont="1" applyBorder="1" applyAlignment="1">
      <alignment horizontal="left"/>
    </xf>
    <xf numFmtId="0" fontId="64" fillId="0" borderId="53" xfId="0" quotePrefix="1" applyFont="1" applyBorder="1" applyAlignment="1">
      <alignment horizontal="left" vertical="center"/>
    </xf>
    <xf numFmtId="0" fontId="32" fillId="0" borderId="52" xfId="0" applyFont="1" applyBorder="1"/>
    <xf numFmtId="0" fontId="64" fillId="0" borderId="52" xfId="0" applyFont="1" applyBorder="1" applyAlignment="1">
      <alignment horizontal="left"/>
    </xf>
    <xf numFmtId="189" fontId="64" fillId="0" borderId="52" xfId="83" applyFont="1" applyBorder="1" applyAlignment="1">
      <alignment horizontal="right"/>
    </xf>
    <xf numFmtId="0" fontId="64" fillId="0" borderId="52" xfId="0" applyFont="1" applyBorder="1" applyAlignment="1">
      <alignment horizontal="left" vertical="center"/>
    </xf>
    <xf numFmtId="0" fontId="32" fillId="0" borderId="52" xfId="0" applyFont="1" applyBorder="1" applyAlignment="1">
      <alignment horizontal="left"/>
    </xf>
    <xf numFmtId="0" fontId="64" fillId="0" borderId="0" xfId="0" applyFont="1" applyAlignment="1">
      <alignment horizontal="left"/>
    </xf>
    <xf numFmtId="189" fontId="32" fillId="10" borderId="16" xfId="83" applyFont="1" applyFill="1" applyBorder="1" applyAlignment="1">
      <alignment horizontal="right" vertical="center"/>
    </xf>
    <xf numFmtId="0" fontId="64" fillId="0" borderId="14" xfId="49" applyFont="1" applyBorder="1" applyAlignment="1">
      <alignment horizontal="right" vertical="center"/>
    </xf>
    <xf numFmtId="189" fontId="64" fillId="0" borderId="14" xfId="83" applyFont="1" applyFill="1" applyBorder="1" applyAlignment="1">
      <alignment horizontal="center" vertical="center"/>
    </xf>
    <xf numFmtId="189" fontId="64" fillId="0" borderId="49" xfId="83" applyFont="1" applyBorder="1" applyAlignment="1">
      <alignment vertical="center"/>
    </xf>
    <xf numFmtId="189" fontId="64" fillId="10" borderId="32" xfId="0" applyNumberFormat="1" applyFont="1" applyFill="1" applyBorder="1" applyAlignment="1">
      <alignment vertical="center"/>
    </xf>
    <xf numFmtId="0" fontId="66" fillId="0" borderId="14" xfId="89" applyFont="1" applyBorder="1" applyAlignment="1">
      <alignment horizontal="right"/>
    </xf>
    <xf numFmtId="189" fontId="66" fillId="0" borderId="14" xfId="83" applyFont="1" applyBorder="1" applyAlignment="1">
      <alignment horizontal="right" vertical="center"/>
    </xf>
    <xf numFmtId="4" fontId="64" fillId="0" borderId="14" xfId="0" quotePrefix="1" applyNumberFormat="1" applyFont="1" applyBorder="1" applyAlignment="1">
      <alignment vertical="center"/>
    </xf>
    <xf numFmtId="0" fontId="64" fillId="15" borderId="20" xfId="0" applyFont="1" applyFill="1" applyBorder="1" applyAlignment="1">
      <alignment horizontal="left" vertical="center"/>
    </xf>
    <xf numFmtId="3" fontId="64" fillId="0" borderId="17" xfId="102" applyNumberFormat="1" applyFont="1" applyBorder="1" applyAlignment="1">
      <alignment horizontal="left" wrapText="1"/>
    </xf>
    <xf numFmtId="4" fontId="64" fillId="0" borderId="14" xfId="103" applyNumberFormat="1" applyFont="1" applyFill="1" applyBorder="1" applyAlignment="1">
      <alignment horizontal="right" vertical="center"/>
    </xf>
    <xf numFmtId="4" fontId="64" fillId="0" borderId="14" xfId="0" quotePrefix="1" applyNumberFormat="1" applyFont="1" applyBorder="1"/>
    <xf numFmtId="0" fontId="64" fillId="15" borderId="20" xfId="0" applyFont="1" applyFill="1" applyBorder="1" applyAlignment="1">
      <alignment horizontal="left"/>
    </xf>
    <xf numFmtId="189" fontId="64" fillId="0" borderId="14" xfId="83" applyFont="1" applyFill="1" applyBorder="1" applyAlignment="1">
      <alignment horizontal="center"/>
    </xf>
    <xf numFmtId="0" fontId="64" fillId="0" borderId="52" xfId="0" applyFont="1" applyBorder="1" applyAlignment="1">
      <alignment horizontal="right"/>
    </xf>
    <xf numFmtId="189" fontId="64" fillId="0" borderId="52" xfId="83" applyFont="1" applyBorder="1"/>
    <xf numFmtId="2" fontId="64" fillId="0" borderId="52" xfId="0" applyNumberFormat="1" applyFont="1" applyBorder="1" applyAlignment="1">
      <alignment horizontal="right" vertical="center"/>
    </xf>
    <xf numFmtId="189" fontId="64" fillId="0" borderId="52" xfId="83" applyFont="1" applyBorder="1" applyAlignment="1">
      <alignment vertical="center"/>
    </xf>
    <xf numFmtId="189" fontId="32" fillId="10" borderId="20" xfId="83" applyFont="1" applyFill="1" applyBorder="1" applyAlignment="1">
      <alignment horizontal="right"/>
    </xf>
    <xf numFmtId="3" fontId="64" fillId="0" borderId="52" xfId="0" applyNumberFormat="1" applyFont="1" applyBorder="1" applyAlignment="1">
      <alignment horizontal="right" vertical="center"/>
    </xf>
    <xf numFmtId="189" fontId="64" fillId="10" borderId="16" xfId="83" applyFont="1" applyFill="1" applyBorder="1" applyAlignment="1">
      <alignment horizontal="right" vertical="center"/>
    </xf>
    <xf numFmtId="0" fontId="64" fillId="15" borderId="52" xfId="0" applyFont="1" applyFill="1" applyBorder="1"/>
    <xf numFmtId="211" fontId="64" fillId="0" borderId="52" xfId="0" applyNumberFormat="1" applyFont="1" applyBorder="1" applyAlignment="1">
      <alignment horizontal="right" vertical="center"/>
    </xf>
    <xf numFmtId="189" fontId="64" fillId="0" borderId="52" xfId="83" applyFont="1" applyBorder="1" applyAlignment="1">
      <alignment horizontal="right" vertical="center"/>
    </xf>
    <xf numFmtId="3" fontId="64" fillId="0" borderId="52" xfId="0" applyNumberFormat="1" applyFont="1" applyBorder="1" applyAlignment="1">
      <alignment horizontal="right"/>
    </xf>
    <xf numFmtId="211" fontId="64" fillId="0" borderId="52" xfId="0" applyNumberFormat="1" applyFont="1" applyBorder="1" applyAlignment="1">
      <alignment horizontal="right"/>
    </xf>
    <xf numFmtId="0" fontId="64" fillId="15" borderId="54" xfId="0" quotePrefix="1" applyFont="1" applyFill="1" applyBorder="1"/>
    <xf numFmtId="0" fontId="64" fillId="0" borderId="56" xfId="0" applyFont="1" applyBorder="1" applyAlignment="1">
      <alignment horizontal="right" vertical="center"/>
    </xf>
    <xf numFmtId="189" fontId="64" fillId="0" borderId="56" xfId="83" applyFont="1" applyBorder="1" applyAlignment="1">
      <alignment horizontal="right" vertical="center"/>
    </xf>
    <xf numFmtId="211" fontId="64" fillId="0" borderId="56" xfId="0" applyNumberFormat="1" applyFont="1" applyBorder="1" applyAlignment="1">
      <alignment horizontal="right" vertical="center"/>
    </xf>
    <xf numFmtId="0" fontId="64" fillId="15" borderId="55" xfId="0" applyFont="1" applyFill="1" applyBorder="1"/>
    <xf numFmtId="211" fontId="64" fillId="0" borderId="52" xfId="0" applyNumberFormat="1" applyFont="1" applyBorder="1"/>
    <xf numFmtId="0" fontId="64" fillId="15" borderId="52" xfId="0" applyFont="1" applyFill="1" applyBorder="1" applyAlignment="1">
      <alignment vertical="center"/>
    </xf>
    <xf numFmtId="211" fontId="64" fillId="0" borderId="52" xfId="0" applyNumberFormat="1" applyFont="1" applyBorder="1" applyAlignment="1">
      <alignment vertical="center"/>
    </xf>
    <xf numFmtId="0" fontId="32" fillId="15" borderId="52" xfId="0" applyFont="1" applyFill="1" applyBorder="1" applyAlignment="1">
      <alignment vertical="center"/>
    </xf>
    <xf numFmtId="0" fontId="32" fillId="0" borderId="52" xfId="0" applyFont="1" applyBorder="1" applyAlignment="1">
      <alignment vertical="center"/>
    </xf>
    <xf numFmtId="0" fontId="64" fillId="0" borderId="52" xfId="0" applyFont="1" applyBorder="1" applyAlignment="1">
      <alignment vertical="center"/>
    </xf>
    <xf numFmtId="0" fontId="32" fillId="15" borderId="52" xfId="0" applyFont="1" applyFill="1" applyBorder="1"/>
    <xf numFmtId="3" fontId="64" fillId="0" borderId="52" xfId="0" quotePrefix="1" applyNumberFormat="1" applyFont="1" applyBorder="1" applyAlignment="1">
      <alignment horizontal="right" vertical="center"/>
    </xf>
    <xf numFmtId="0" fontId="32" fillId="0" borderId="57" xfId="0" applyFont="1" applyBorder="1" applyAlignment="1">
      <alignment horizontal="left" vertical="center"/>
    </xf>
    <xf numFmtId="189" fontId="32" fillId="10" borderId="32" xfId="83" applyFont="1" applyFill="1" applyBorder="1" applyAlignment="1">
      <alignment vertical="center"/>
    </xf>
    <xf numFmtId="0" fontId="63" fillId="0" borderId="19" xfId="101" applyFont="1" applyBorder="1"/>
    <xf numFmtId="0" fontId="63" fillId="0" borderId="18" xfId="101" applyFont="1" applyBorder="1"/>
    <xf numFmtId="0" fontId="63" fillId="0" borderId="14" xfId="101" applyFont="1" applyBorder="1" applyAlignment="1">
      <alignment horizontal="right" vertical="center"/>
    </xf>
    <xf numFmtId="189" fontId="63" fillId="0" borderId="14" xfId="83" applyFont="1" applyBorder="1" applyAlignment="1">
      <alignment horizontal="center" vertical="center"/>
    </xf>
    <xf numFmtId="189" fontId="63" fillId="0" borderId="14" xfId="83" applyFont="1" applyBorder="1" applyAlignment="1">
      <alignment horizontal="right" vertical="center"/>
    </xf>
    <xf numFmtId="0" fontId="32" fillId="0" borderId="14" xfId="101" applyFont="1" applyBorder="1" applyAlignment="1">
      <alignment horizontal="left" indent="1"/>
    </xf>
    <xf numFmtId="0" fontId="63" fillId="0" borderId="14" xfId="101" applyFont="1" applyBorder="1" applyAlignment="1">
      <alignment horizontal="left" indent="1"/>
    </xf>
    <xf numFmtId="0" fontId="63" fillId="0" borderId="14" xfId="101" applyFont="1" applyBorder="1" applyAlignment="1">
      <alignment horizontal="center"/>
    </xf>
    <xf numFmtId="0" fontId="63" fillId="0" borderId="14" xfId="101" quotePrefix="1" applyFont="1" applyBorder="1" applyAlignment="1">
      <alignment horizontal="left" indent="2"/>
    </xf>
    <xf numFmtId="0" fontId="63" fillId="0" borderId="14" xfId="101" applyFont="1" applyBorder="1" applyAlignment="1">
      <alignment horizontal="left" indent="2"/>
    </xf>
    <xf numFmtId="0" fontId="53" fillId="16" borderId="3" xfId="0" quotePrefix="1" applyFont="1" applyFill="1" applyBorder="1" applyAlignment="1">
      <alignment horizontal="center" vertical="center"/>
    </xf>
    <xf numFmtId="0" fontId="32" fillId="0" borderId="53" xfId="0" applyFont="1" applyBorder="1" applyAlignment="1">
      <alignment vertical="center"/>
    </xf>
    <xf numFmtId="0" fontId="64" fillId="15" borderId="52" xfId="0" applyFont="1" applyFill="1" applyBorder="1" applyAlignment="1">
      <alignment horizontal="right" vertical="center"/>
    </xf>
    <xf numFmtId="2" fontId="64" fillId="15" borderId="52" xfId="0" applyNumberFormat="1" applyFont="1" applyFill="1" applyBorder="1" applyAlignment="1">
      <alignment horizontal="right" vertical="center"/>
    </xf>
    <xf numFmtId="189" fontId="64" fillId="15" borderId="52" xfId="83" applyFont="1" applyFill="1" applyBorder="1" applyAlignment="1">
      <alignment horizontal="right" vertical="center"/>
    </xf>
    <xf numFmtId="49" fontId="64" fillId="0" borderId="55" xfId="0" applyNumberFormat="1" applyFont="1" applyBorder="1" applyAlignment="1">
      <alignment vertical="center"/>
    </xf>
    <xf numFmtId="189" fontId="67" fillId="19" borderId="20" xfId="83" applyFont="1" applyFill="1" applyBorder="1" applyAlignment="1">
      <alignment horizontal="right" vertical="center"/>
    </xf>
    <xf numFmtId="0" fontId="51" fillId="16" borderId="3" xfId="0" applyFont="1" applyFill="1" applyBorder="1" applyAlignment="1">
      <alignment horizontal="center" vertical="center"/>
    </xf>
    <xf numFmtId="0" fontId="51" fillId="16" borderId="4" xfId="0" applyFont="1" applyFill="1" applyBorder="1" applyAlignment="1">
      <alignment horizontal="centerContinuous" vertical="center"/>
    </xf>
    <xf numFmtId="0" fontId="51" fillId="16" borderId="2" xfId="0" applyFont="1" applyFill="1" applyBorder="1" applyAlignment="1">
      <alignment horizontal="centerContinuous" vertical="center"/>
    </xf>
    <xf numFmtId="0" fontId="51" fillId="16" borderId="5" xfId="0" applyFont="1" applyFill="1" applyBorder="1" applyAlignment="1">
      <alignment horizontal="left" vertical="center"/>
    </xf>
    <xf numFmtId="193" fontId="51" fillId="16" borderId="3" xfId="83" applyNumberFormat="1" applyFont="1" applyFill="1" applyBorder="1" applyAlignment="1">
      <alignment horizontal="right" vertical="center"/>
    </xf>
    <xf numFmtId="193" fontId="51" fillId="16" borderId="3" xfId="83" applyNumberFormat="1" applyFont="1" applyFill="1" applyBorder="1" applyAlignment="1">
      <alignment vertical="center"/>
    </xf>
    <xf numFmtId="0" fontId="32" fillId="0" borderId="15" xfId="0" applyFont="1" applyBorder="1" applyAlignment="1">
      <alignment vertical="center"/>
    </xf>
    <xf numFmtId="0" fontId="32" fillId="0" borderId="17" xfId="0" applyFont="1" applyBorder="1" applyAlignment="1">
      <alignment vertical="center"/>
    </xf>
    <xf numFmtId="0" fontId="32" fillId="0" borderId="17" xfId="0" applyFont="1" applyBorder="1" applyAlignment="1">
      <alignment horizontal="center" vertical="center"/>
    </xf>
    <xf numFmtId="2" fontId="32" fillId="0" borderId="0" xfId="0" applyNumberFormat="1" applyFont="1"/>
    <xf numFmtId="0" fontId="32" fillId="0" borderId="36" xfId="0" applyFont="1" applyBorder="1"/>
    <xf numFmtId="37" fontId="32" fillId="0" borderId="21" xfId="0" applyNumberFormat="1" applyFont="1" applyBorder="1"/>
    <xf numFmtId="37" fontId="32" fillId="0" borderId="0" xfId="0" applyNumberFormat="1" applyFont="1"/>
    <xf numFmtId="0" fontId="32" fillId="0" borderId="18" xfId="0" applyFont="1" applyBorder="1" applyAlignment="1">
      <alignment horizontal="center" vertical="center"/>
    </xf>
    <xf numFmtId="0" fontId="32" fillId="0" borderId="25" xfId="0" applyFont="1" applyBorder="1" applyAlignment="1">
      <alignment horizontal="center"/>
    </xf>
    <xf numFmtId="2" fontId="32" fillId="0" borderId="23" xfId="0" applyNumberFormat="1" applyFont="1" applyBorder="1"/>
    <xf numFmtId="0" fontId="32" fillId="0" borderId="22" xfId="0" applyFont="1" applyBorder="1"/>
    <xf numFmtId="37" fontId="32" fillId="0" borderId="14" xfId="0" applyNumberFormat="1" applyFont="1" applyBorder="1"/>
    <xf numFmtId="37" fontId="32" fillId="0" borderId="23" xfId="0" applyNumberFormat="1" applyFont="1" applyBorder="1"/>
    <xf numFmtId="0" fontId="64" fillId="15" borderId="18" xfId="0" applyFont="1" applyFill="1" applyBorder="1" applyAlignment="1">
      <alignment horizontal="center" vertical="center"/>
    </xf>
    <xf numFmtId="0" fontId="64" fillId="0" borderId="18" xfId="0" applyFont="1" applyBorder="1" applyAlignment="1">
      <alignment horizontal="center" vertical="center"/>
    </xf>
    <xf numFmtId="0" fontId="32" fillId="0" borderId="37" xfId="0" applyFont="1" applyBorder="1" applyAlignment="1">
      <alignment horizontal="center" vertical="center"/>
    </xf>
    <xf numFmtId="189" fontId="32" fillId="15" borderId="36" xfId="83" applyFont="1" applyFill="1" applyBorder="1" applyAlignment="1" applyProtection="1">
      <alignment vertical="center"/>
    </xf>
    <xf numFmtId="0" fontId="32" fillId="16" borderId="5" xfId="0" applyFont="1" applyFill="1" applyBorder="1" applyAlignment="1">
      <alignment horizontal="center" vertical="center"/>
    </xf>
    <xf numFmtId="0" fontId="32" fillId="16" borderId="4" xfId="0" applyFont="1" applyFill="1" applyBorder="1" applyAlignment="1">
      <alignment horizontal="left" vertical="center"/>
    </xf>
    <xf numFmtId="0" fontId="32" fillId="16" borderId="2" xfId="0" applyFont="1" applyFill="1" applyBorder="1" applyAlignment="1">
      <alignment horizontal="left" vertical="center"/>
    </xf>
    <xf numFmtId="0" fontId="32" fillId="16" borderId="5" xfId="0" applyFont="1" applyFill="1" applyBorder="1" applyAlignment="1">
      <alignment horizontal="left" vertical="center"/>
    </xf>
    <xf numFmtId="0" fontId="32" fillId="0" borderId="0" xfId="93" applyFont="1" applyAlignment="1">
      <alignment horizontal="center" vertical="center"/>
    </xf>
    <xf numFmtId="49" fontId="32" fillId="0" borderId="4" xfId="82" applyNumberFormat="1" applyFont="1" applyBorder="1" applyAlignment="1">
      <alignment horizontal="center" vertical="center"/>
    </xf>
    <xf numFmtId="49" fontId="32" fillId="0" borderId="5" xfId="82" applyNumberFormat="1" applyFont="1" applyBorder="1" applyAlignment="1">
      <alignment horizontal="center" vertical="center"/>
    </xf>
    <xf numFmtId="189" fontId="32" fillId="0" borderId="4" xfId="82" applyFont="1" applyBorder="1" applyAlignment="1">
      <alignment horizontal="center" vertical="center"/>
    </xf>
    <xf numFmtId="189" fontId="32" fillId="0" borderId="2" xfId="82" quotePrefix="1" applyFont="1" applyBorder="1" applyAlignment="1">
      <alignment horizontal="center" vertical="center"/>
    </xf>
    <xf numFmtId="189" fontId="32" fillId="0" borderId="5" xfId="82" quotePrefix="1" applyFont="1" applyBorder="1" applyAlignment="1">
      <alignment horizontal="center" vertical="center"/>
    </xf>
    <xf numFmtId="189" fontId="32" fillId="0" borderId="4" xfId="82" quotePrefix="1" applyFont="1" applyBorder="1" applyAlignment="1">
      <alignment horizontal="center" vertical="center"/>
    </xf>
    <xf numFmtId="0" fontId="32" fillId="0" borderId="46" xfId="0" applyFont="1" applyBorder="1" applyAlignment="1">
      <alignment horizontal="center" vertical="center"/>
    </xf>
    <xf numFmtId="0" fontId="32" fillId="0" borderId="7" xfId="0" applyFont="1" applyBorder="1" applyAlignment="1">
      <alignment horizontal="center" vertical="center"/>
    </xf>
    <xf numFmtId="0" fontId="32" fillId="0" borderId="8" xfId="0" applyFont="1" applyBorder="1" applyAlignment="1">
      <alignment horizontal="center" vertical="center"/>
    </xf>
    <xf numFmtId="0" fontId="32" fillId="0" borderId="4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horizontal="center" vertical="center"/>
      <protection locked="0"/>
    </xf>
    <xf numFmtId="189" fontId="32" fillId="0" borderId="4" xfId="83" applyFont="1" applyBorder="1" applyAlignment="1">
      <alignment horizontal="center" vertical="center"/>
    </xf>
    <xf numFmtId="189" fontId="32" fillId="0" borderId="5" xfId="83" applyFont="1" applyBorder="1" applyAlignment="1">
      <alignment horizontal="center" vertical="center"/>
    </xf>
    <xf numFmtId="0" fontId="32" fillId="0" borderId="4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32" fillId="0" borderId="5" xfId="0" applyFont="1" applyBorder="1" applyAlignment="1">
      <alignment horizontal="center" vertical="center"/>
    </xf>
    <xf numFmtId="3" fontId="64" fillId="0" borderId="19" xfId="102" applyNumberFormat="1" applyFont="1" applyBorder="1" applyAlignment="1">
      <alignment horizontal="left" wrapText="1"/>
    </xf>
    <xf numFmtId="3" fontId="64" fillId="0" borderId="20" xfId="102" applyNumberFormat="1" applyFont="1" applyBorder="1" applyAlignment="1">
      <alignment horizontal="left" wrapText="1"/>
    </xf>
    <xf numFmtId="3" fontId="64" fillId="0" borderId="18" xfId="102" applyNumberFormat="1" applyFont="1" applyBorder="1" applyAlignment="1">
      <alignment horizontal="left" wrapText="1"/>
    </xf>
    <xf numFmtId="0" fontId="32" fillId="0" borderId="19" xfId="0" applyFont="1" applyBorder="1" applyAlignment="1">
      <alignment horizontal="left" vertical="top" wrapText="1"/>
    </xf>
    <xf numFmtId="0" fontId="32" fillId="0" borderId="20" xfId="0" applyFont="1" applyBorder="1" applyAlignment="1">
      <alignment horizontal="left" vertical="top" wrapText="1"/>
    </xf>
    <xf numFmtId="0" fontId="32" fillId="0" borderId="18" xfId="0" applyFont="1" applyBorder="1" applyAlignment="1">
      <alignment horizontal="left" vertical="top" wrapText="1"/>
    </xf>
    <xf numFmtId="0" fontId="32" fillId="18" borderId="4" xfId="0" applyFont="1" applyFill="1" applyBorder="1" applyAlignment="1">
      <alignment horizontal="center" vertical="center"/>
    </xf>
    <xf numFmtId="0" fontId="32" fillId="18" borderId="2" xfId="0" applyFont="1" applyFill="1" applyBorder="1" applyAlignment="1">
      <alignment horizontal="center" vertical="center"/>
    </xf>
    <xf numFmtId="0" fontId="32" fillId="18" borderId="5" xfId="0" applyFont="1" applyFill="1" applyBorder="1" applyAlignment="1">
      <alignment horizontal="center" vertical="center"/>
    </xf>
    <xf numFmtId="0" fontId="64" fillId="0" borderId="19" xfId="0" applyFont="1" applyBorder="1" applyAlignment="1">
      <alignment horizontal="left" vertical="top" wrapText="1"/>
    </xf>
    <xf numFmtId="0" fontId="64" fillId="0" borderId="20" xfId="0" applyFont="1" applyBorder="1" applyAlignment="1">
      <alignment horizontal="left" vertical="top" wrapText="1"/>
    </xf>
    <xf numFmtId="0" fontId="64" fillId="0" borderId="18" xfId="0" applyFont="1" applyBorder="1" applyAlignment="1">
      <alignment horizontal="left" vertical="top" wrapText="1"/>
    </xf>
    <xf numFmtId="0" fontId="32" fillId="0" borderId="15" xfId="55" applyFont="1" applyBorder="1" applyAlignment="1">
      <alignment horizontal="center" vertical="center"/>
    </xf>
    <xf numFmtId="0" fontId="32" fillId="0" borderId="16" xfId="55" applyFont="1" applyBorder="1" applyAlignment="1">
      <alignment horizontal="center" vertical="center"/>
    </xf>
    <xf numFmtId="0" fontId="32" fillId="0" borderId="17" xfId="55" applyFont="1" applyBorder="1" applyAlignment="1">
      <alignment horizontal="center" vertical="center"/>
    </xf>
    <xf numFmtId="38" fontId="32" fillId="0" borderId="45" xfId="83" applyNumberFormat="1" applyFont="1" applyFill="1" applyBorder="1" applyAlignment="1">
      <alignment horizontal="center" vertical="center" wrapText="1"/>
    </xf>
    <xf numFmtId="38" fontId="32" fillId="0" borderId="10" xfId="83" applyNumberFormat="1" applyFont="1" applyFill="1" applyBorder="1" applyAlignment="1">
      <alignment horizontal="center" vertical="center" wrapText="1"/>
    </xf>
    <xf numFmtId="38" fontId="32" fillId="0" borderId="5" xfId="83" applyNumberFormat="1" applyFont="1" applyFill="1" applyBorder="1" applyAlignment="1">
      <alignment horizontal="center" vertical="center" wrapText="1"/>
    </xf>
    <xf numFmtId="3" fontId="32" fillId="0" borderId="19" xfId="56" applyNumberFormat="1" applyFont="1" applyBorder="1" applyAlignment="1">
      <alignment horizontal="center" vertical="center"/>
    </xf>
    <xf numFmtId="3" fontId="32" fillId="0" borderId="18" xfId="56" applyNumberFormat="1" applyFont="1" applyBorder="1" applyAlignment="1">
      <alignment horizontal="center" vertical="center"/>
    </xf>
    <xf numFmtId="0" fontId="34" fillId="0" borderId="0" xfId="91" applyFont="1" applyAlignment="1">
      <alignment horizontal="center"/>
    </xf>
    <xf numFmtId="0" fontId="33" fillId="0" borderId="4" xfId="56" applyFont="1" applyBorder="1" applyAlignment="1" applyProtection="1">
      <alignment horizontal="center" vertical="center"/>
      <protection locked="0"/>
    </xf>
    <xf numFmtId="0" fontId="33" fillId="0" borderId="5" xfId="56" applyFont="1" applyBorder="1" applyAlignment="1" applyProtection="1">
      <alignment horizontal="center" vertical="center"/>
      <protection locked="0"/>
    </xf>
    <xf numFmtId="0" fontId="33" fillId="0" borderId="46" xfId="56" applyFont="1" applyBorder="1" applyAlignment="1" applyProtection="1">
      <alignment horizontal="center" vertical="center"/>
      <protection locked="0"/>
    </xf>
    <xf numFmtId="0" fontId="33" fillId="0" borderId="8" xfId="56" applyFont="1" applyBorder="1" applyAlignment="1" applyProtection="1">
      <alignment horizontal="center" vertical="center"/>
      <protection locked="0"/>
    </xf>
    <xf numFmtId="38" fontId="32" fillId="0" borderId="27" xfId="28" quotePrefix="1" applyNumberFormat="1" applyFont="1" applyBorder="1" applyAlignment="1">
      <alignment horizontal="center" vertical="center"/>
    </xf>
    <xf numFmtId="38" fontId="32" fillId="0" borderId="28" xfId="28" applyNumberFormat="1" applyFont="1" applyBorder="1" applyAlignment="1">
      <alignment horizontal="center" vertical="center"/>
    </xf>
    <xf numFmtId="3" fontId="32" fillId="0" borderId="29" xfId="56" applyNumberFormat="1" applyFont="1" applyBorder="1" applyAlignment="1">
      <alignment horizontal="center" vertical="center"/>
    </xf>
    <xf numFmtId="3" fontId="32" fillId="0" borderId="13" xfId="56" applyNumberFormat="1" applyFont="1" applyBorder="1" applyAlignment="1">
      <alignment horizontal="center" vertical="center"/>
    </xf>
    <xf numFmtId="0" fontId="64" fillId="0" borderId="0" xfId="54" applyFont="1" applyAlignment="1">
      <alignment horizontal="left" vertical="center"/>
    </xf>
    <xf numFmtId="0" fontId="64" fillId="0" borderId="0" xfId="59" applyFont="1" applyAlignment="1">
      <alignment horizontal="left" vertical="center"/>
    </xf>
    <xf numFmtId="0" fontId="64" fillId="0" borderId="0" xfId="55" applyFont="1" applyAlignment="1">
      <alignment horizontal="left" vertical="center"/>
    </xf>
    <xf numFmtId="0" fontId="32" fillId="0" borderId="0" xfId="54" applyFont="1" applyAlignment="1">
      <alignment horizontal="left"/>
    </xf>
    <xf numFmtId="0" fontId="64" fillId="0" borderId="0" xfId="55" applyFont="1" applyAlignment="1">
      <alignment horizontal="center" vertical="center"/>
    </xf>
    <xf numFmtId="0" fontId="64" fillId="0" borderId="0" xfId="57" applyFont="1" applyAlignment="1">
      <alignment horizontal="center" vertical="center"/>
    </xf>
    <xf numFmtId="0" fontId="64" fillId="0" borderId="0" xfId="91" applyFont="1" applyAlignment="1">
      <alignment horizontal="center" vertical="center"/>
    </xf>
    <xf numFmtId="0" fontId="64" fillId="0" borderId="0" xfId="91" applyFont="1" applyAlignment="1">
      <alignment horizontal="center"/>
    </xf>
    <xf numFmtId="0" fontId="64" fillId="0" borderId="0" xfId="56" applyFont="1" applyAlignment="1">
      <alignment horizontal="center" vertical="center"/>
    </xf>
    <xf numFmtId="0" fontId="32" fillId="0" borderId="15" xfId="55" applyFont="1" applyBorder="1" applyAlignment="1">
      <alignment horizontal="left" vertical="center"/>
    </xf>
    <xf numFmtId="0" fontId="32" fillId="0" borderId="16" xfId="55" applyFont="1" applyBorder="1" applyAlignment="1">
      <alignment horizontal="left" vertical="center"/>
    </xf>
    <xf numFmtId="0" fontId="33" fillId="2" borderId="4" xfId="55" applyFont="1" applyFill="1" applyBorder="1" applyAlignment="1">
      <alignment horizontal="center" vertical="center"/>
    </xf>
    <xf numFmtId="0" fontId="33" fillId="2" borderId="2" xfId="55" applyFont="1" applyFill="1" applyBorder="1" applyAlignment="1">
      <alignment horizontal="center" vertical="center"/>
    </xf>
    <xf numFmtId="0" fontId="33" fillId="0" borderId="29" xfId="55" applyFont="1" applyBorder="1" applyAlignment="1">
      <alignment horizontal="left" vertical="center"/>
    </xf>
    <xf numFmtId="0" fontId="33" fillId="0" borderId="13" xfId="55" applyFont="1" applyBorder="1" applyAlignment="1">
      <alignment horizontal="left" vertical="center"/>
    </xf>
    <xf numFmtId="0" fontId="33" fillId="0" borderId="10" xfId="55" applyFont="1" applyBorder="1" applyAlignment="1">
      <alignment horizontal="center" vertical="center"/>
    </xf>
    <xf numFmtId="0" fontId="32" fillId="0" borderId="29" xfId="55" applyFont="1" applyBorder="1" applyAlignment="1">
      <alignment horizontal="left" vertical="center"/>
    </xf>
    <xf numFmtId="0" fontId="32" fillId="0" borderId="30" xfId="55" applyFont="1" applyBorder="1" applyAlignment="1">
      <alignment horizontal="left" vertical="center"/>
    </xf>
    <xf numFmtId="0" fontId="33" fillId="0" borderId="46" xfId="55" applyFont="1" applyBorder="1" applyAlignment="1" applyProtection="1">
      <alignment horizontal="center" vertical="center"/>
      <protection locked="0"/>
    </xf>
    <xf numFmtId="0" fontId="33" fillId="0" borderId="8" xfId="55" applyFont="1" applyBorder="1" applyAlignment="1" applyProtection="1">
      <alignment horizontal="center" vertical="center"/>
      <protection locked="0"/>
    </xf>
    <xf numFmtId="49" fontId="32" fillId="0" borderId="30" xfId="55" applyNumberFormat="1" applyFont="1" applyBorder="1" applyAlignment="1">
      <alignment horizontal="center" vertical="center"/>
    </xf>
    <xf numFmtId="49" fontId="32" fillId="0" borderId="13" xfId="55" applyNumberFormat="1" applyFont="1" applyBorder="1" applyAlignment="1">
      <alignment horizontal="center" vertical="center"/>
    </xf>
    <xf numFmtId="0" fontId="32" fillId="0" borderId="27" xfId="55" applyFont="1" applyBorder="1" applyAlignment="1">
      <alignment horizontal="center" vertical="center"/>
    </xf>
    <xf numFmtId="0" fontId="32" fillId="0" borderId="28" xfId="55" applyFont="1" applyBorder="1" applyAlignment="1">
      <alignment horizontal="center" vertical="center"/>
    </xf>
    <xf numFmtId="189" fontId="35" fillId="5" borderId="47" xfId="83" applyFont="1" applyFill="1" applyBorder="1" applyAlignment="1">
      <alignment horizontal="center"/>
    </xf>
    <xf numFmtId="189" fontId="35" fillId="5" borderId="1" xfId="83" applyFont="1" applyFill="1" applyBorder="1" applyAlignment="1">
      <alignment horizontal="center"/>
    </xf>
    <xf numFmtId="0" fontId="36" fillId="5" borderId="47" xfId="94" applyFont="1" applyFill="1" applyBorder="1" applyAlignment="1">
      <alignment horizontal="center"/>
    </xf>
    <xf numFmtId="0" fontId="36" fillId="5" borderId="48" xfId="94" applyFont="1" applyFill="1" applyBorder="1" applyAlignment="1">
      <alignment horizontal="center"/>
    </xf>
    <xf numFmtId="189" fontId="38" fillId="0" borderId="36" xfId="83" applyFont="1" applyBorder="1" applyAlignment="1">
      <alignment horizontal="left"/>
    </xf>
    <xf numFmtId="189" fontId="38" fillId="0" borderId="0" xfId="83" applyFont="1" applyAlignment="1">
      <alignment horizontal="left"/>
    </xf>
    <xf numFmtId="189" fontId="26" fillId="0" borderId="0" xfId="83" applyFont="1" applyAlignment="1">
      <alignment vertical="center"/>
    </xf>
    <xf numFmtId="189" fontId="29" fillId="0" borderId="36" xfId="83" applyFont="1" applyBorder="1" applyAlignment="1">
      <alignment horizontal="center"/>
    </xf>
    <xf numFmtId="189" fontId="29" fillId="0" borderId="0" xfId="83" applyFont="1" applyAlignment="1">
      <alignment horizontal="center"/>
    </xf>
    <xf numFmtId="189" fontId="29" fillId="0" borderId="37" xfId="83" applyFont="1" applyBorder="1" applyAlignment="1">
      <alignment horizontal="center"/>
    </xf>
  </cellXfs>
  <cellStyles count="104">
    <cellStyle name=",;F'KOIT[[WAAHK" xfId="1" xr:uid="{00000000-0005-0000-0000-000000000000}"/>
    <cellStyle name="?? [0]_PERSONAL" xfId="2" xr:uid="{00000000-0005-0000-0000-000001000000}"/>
    <cellStyle name="???? [0.00]_????" xfId="3" xr:uid="{00000000-0005-0000-0000-000002000000}"/>
    <cellStyle name="??????[0]_PERSONAL" xfId="4" xr:uid="{00000000-0005-0000-0000-000003000000}"/>
    <cellStyle name="??????PERSONAL" xfId="5" xr:uid="{00000000-0005-0000-0000-000004000000}"/>
    <cellStyle name="?????[0]_PERSONAL" xfId="6" xr:uid="{00000000-0005-0000-0000-000005000000}"/>
    <cellStyle name="?????PERSONAL" xfId="7" xr:uid="{00000000-0005-0000-0000-000006000000}"/>
    <cellStyle name="????_????" xfId="8" xr:uid="{00000000-0005-0000-0000-000007000000}"/>
    <cellStyle name="???[0]_PERSONAL" xfId="9" xr:uid="{00000000-0005-0000-0000-000008000000}"/>
    <cellStyle name="???_PERSONAL" xfId="10" xr:uid="{00000000-0005-0000-0000-000009000000}"/>
    <cellStyle name="??_??" xfId="11" xr:uid="{00000000-0005-0000-0000-00000A000000}"/>
    <cellStyle name="?@??laroux" xfId="12" xr:uid="{00000000-0005-0000-0000-00000B000000}"/>
    <cellStyle name="=C:\WINDOWS\SYSTEM32\COMMAND.COM" xfId="13" xr:uid="{00000000-0005-0000-0000-00000C000000}"/>
    <cellStyle name="Calc Currency (0)" xfId="14" xr:uid="{00000000-0005-0000-0000-00000D000000}"/>
    <cellStyle name="Calc Currency (2)" xfId="15" xr:uid="{00000000-0005-0000-0000-00000E000000}"/>
    <cellStyle name="Calc Percent (0)" xfId="16" xr:uid="{00000000-0005-0000-0000-00000F000000}"/>
    <cellStyle name="Calc Percent (1)" xfId="17" xr:uid="{00000000-0005-0000-0000-000010000000}"/>
    <cellStyle name="Calc Percent (2)" xfId="18" xr:uid="{00000000-0005-0000-0000-000011000000}"/>
    <cellStyle name="Calc Units (0)" xfId="19" xr:uid="{00000000-0005-0000-0000-000012000000}"/>
    <cellStyle name="Calc Units (1)" xfId="20" xr:uid="{00000000-0005-0000-0000-000013000000}"/>
    <cellStyle name="Calc Units (2)" xfId="21" xr:uid="{00000000-0005-0000-0000-000014000000}"/>
    <cellStyle name="Comma" xfId="83" builtinId="3"/>
    <cellStyle name="Comma [0]" xfId="84" builtinId="6"/>
    <cellStyle name="Comma [0] 2" xfId="22" xr:uid="{00000000-0005-0000-0000-000017000000}"/>
    <cellStyle name="Comma [00]" xfId="23" xr:uid="{00000000-0005-0000-0000-000018000000}"/>
    <cellStyle name="Comma 11" xfId="24" xr:uid="{00000000-0005-0000-0000-000019000000}"/>
    <cellStyle name="Comma 2" xfId="25" xr:uid="{00000000-0005-0000-0000-00001A000000}"/>
    <cellStyle name="Comma 21 2" xfId="26" xr:uid="{00000000-0005-0000-0000-00001B000000}"/>
    <cellStyle name="Comma 3" xfId="27" xr:uid="{00000000-0005-0000-0000-00001C000000}"/>
    <cellStyle name="Comma_แบบตารางใหม่ 2" xfId="28" xr:uid="{00000000-0005-0000-0000-00001D000000}"/>
    <cellStyle name="Currency" xfId="100" builtinId="4"/>
    <cellStyle name="Currency [00]" xfId="29" xr:uid="{00000000-0005-0000-0000-00001F000000}"/>
    <cellStyle name="Date" xfId="30" xr:uid="{00000000-0005-0000-0000-000020000000}"/>
    <cellStyle name="Date Short" xfId="31" xr:uid="{00000000-0005-0000-0000-000021000000}"/>
    <cellStyle name="Date_55-6849 (พค-55)" xfId="32" xr:uid="{00000000-0005-0000-0000-000022000000}"/>
    <cellStyle name="Enter Currency (0)" xfId="33" xr:uid="{00000000-0005-0000-0000-000023000000}"/>
    <cellStyle name="Enter Currency (2)" xfId="34" xr:uid="{00000000-0005-0000-0000-000024000000}"/>
    <cellStyle name="Enter Units (0)" xfId="35" xr:uid="{00000000-0005-0000-0000-000025000000}"/>
    <cellStyle name="Enter Units (1)" xfId="36" xr:uid="{00000000-0005-0000-0000-000026000000}"/>
    <cellStyle name="Enter Units (2)" xfId="37" xr:uid="{00000000-0005-0000-0000-000027000000}"/>
    <cellStyle name="Grey" xfId="38" xr:uid="{00000000-0005-0000-0000-000028000000}"/>
    <cellStyle name="Header1" xfId="39" xr:uid="{00000000-0005-0000-0000-000029000000}"/>
    <cellStyle name="Header2" xfId="40" xr:uid="{00000000-0005-0000-0000-00002A000000}"/>
    <cellStyle name="Input [yellow]" xfId="41" xr:uid="{00000000-0005-0000-0000-00002B000000}"/>
    <cellStyle name="Link Currency (0)" xfId="42" xr:uid="{00000000-0005-0000-0000-00002C000000}"/>
    <cellStyle name="Link Currency (2)" xfId="43" xr:uid="{00000000-0005-0000-0000-00002D000000}"/>
    <cellStyle name="Link Units (0)" xfId="44" xr:uid="{00000000-0005-0000-0000-00002E000000}"/>
    <cellStyle name="Link Units (1)" xfId="45" xr:uid="{00000000-0005-0000-0000-00002F000000}"/>
    <cellStyle name="Link Units (2)" xfId="46" xr:uid="{00000000-0005-0000-0000-000030000000}"/>
    <cellStyle name="New Times Roman" xfId="47" xr:uid="{00000000-0005-0000-0000-000031000000}"/>
    <cellStyle name="Normal" xfId="0" builtinId="0"/>
    <cellStyle name="Normal - Style1" xfId="48" xr:uid="{00000000-0005-0000-0000-000033000000}"/>
    <cellStyle name="Normal 11" xfId="101" xr:uid="{00000000-0005-0000-0000-000034000000}"/>
    <cellStyle name="Normal 2" xfId="49" xr:uid="{00000000-0005-0000-0000-000035000000}"/>
    <cellStyle name="Normal 3" xfId="98" xr:uid="{00000000-0005-0000-0000-000036000000}"/>
    <cellStyle name="Normal 4" xfId="50" xr:uid="{00000000-0005-0000-0000-000037000000}"/>
    <cellStyle name="Normal 6" xfId="51" xr:uid="{00000000-0005-0000-0000-000038000000}"/>
    <cellStyle name="Normal_10051 &amp; ข 38-39-40 -มีค-50_56-10159 (ตค-55)" xfId="52" xr:uid="{00000000-0005-0000-0000-000039000000}"/>
    <cellStyle name="Normal_50-10051 &amp; ข31-กพ-50 -ศูนย์แพทย์ศาสตร์ 9 ชั้น" xfId="53" xr:uid="{00000000-0005-0000-0000-00003A000000}"/>
    <cellStyle name="Normal_50-10127อุดรธานี" xfId="54" xr:uid="{00000000-0005-0000-0000-00003B000000}"/>
    <cellStyle name="Normal_EE4624" xfId="97" xr:uid="{00000000-0005-0000-0000-00003C000000}"/>
    <cellStyle name="Normal_SN-Boatyard" xfId="102" xr:uid="{00000000-0005-0000-0000-00003D000000}"/>
    <cellStyle name="Normal_แบบตารางใหม่" xfId="55" xr:uid="{00000000-0005-0000-0000-00003E000000}"/>
    <cellStyle name="Normal_แบบตารางใหม่ 2" xfId="56" xr:uid="{00000000-0005-0000-0000-00003F000000}"/>
    <cellStyle name="Normal_แบบตารางใหม่ -กลุ่ม 3" xfId="57" xr:uid="{00000000-0005-0000-0000-000040000000}"/>
    <cellStyle name="Normal_แบบตารางใหม่ -กลุ่ม 3 2" xfId="58" xr:uid="{00000000-0005-0000-0000-000041000000}"/>
    <cellStyle name="Normal_แบบตารางใหม่_54-8079 (สค-54)" xfId="59" xr:uid="{00000000-0005-0000-0000-000042000000}"/>
    <cellStyle name="Normal_แบบตารางใหม่_54-ก 40-เมย-53 -ช่องลิฟท์ -รพ.เซกา" xfId="60" xr:uid="{00000000-0005-0000-0000-000043000000}"/>
    <cellStyle name="Normal_อาคารพักคนไข้  298  เตียง(งานไฟฟ้า)" xfId="61" xr:uid="{00000000-0005-0000-0000-000045000000}"/>
    <cellStyle name="ParaBirimi [0]_RESULTS" xfId="62" xr:uid="{00000000-0005-0000-0000-000046000000}"/>
    <cellStyle name="ParaBirimi_RESULTS" xfId="63" xr:uid="{00000000-0005-0000-0000-000047000000}"/>
    <cellStyle name="Percent [0]" xfId="64" xr:uid="{00000000-0005-0000-0000-000048000000}"/>
    <cellStyle name="Percent [00]" xfId="65" xr:uid="{00000000-0005-0000-0000-000049000000}"/>
    <cellStyle name="Percent [2]" xfId="66" xr:uid="{00000000-0005-0000-0000-00004A000000}"/>
    <cellStyle name="Percent 2" xfId="67" xr:uid="{00000000-0005-0000-0000-00004B000000}"/>
    <cellStyle name="PrePop Currency (0)" xfId="68" xr:uid="{00000000-0005-0000-0000-00004C000000}"/>
    <cellStyle name="PrePop Currency (2)" xfId="69" xr:uid="{00000000-0005-0000-0000-00004D000000}"/>
    <cellStyle name="PrePop Units (0)" xfId="70" xr:uid="{00000000-0005-0000-0000-00004E000000}"/>
    <cellStyle name="PrePop Units (1)" xfId="71" xr:uid="{00000000-0005-0000-0000-00004F000000}"/>
    <cellStyle name="PrePop Units (2)" xfId="72" xr:uid="{00000000-0005-0000-0000-000050000000}"/>
    <cellStyle name="Style 1" xfId="73" xr:uid="{00000000-0005-0000-0000-000051000000}"/>
    <cellStyle name="Text Indent A" xfId="74" xr:uid="{00000000-0005-0000-0000-000052000000}"/>
    <cellStyle name="Text Indent B" xfId="75" xr:uid="{00000000-0005-0000-0000-000053000000}"/>
    <cellStyle name="Text Indent C" xfId="76" xr:uid="{00000000-0005-0000-0000-000054000000}"/>
    <cellStyle name="Virg? [0]_RESULTS" xfId="77" xr:uid="{00000000-0005-0000-0000-000055000000}"/>
    <cellStyle name="Virg?_RESULTS" xfId="78" xr:uid="{00000000-0005-0000-0000-000056000000}"/>
    <cellStyle name="เครื่องหมายจุลภาค 2" xfId="79" xr:uid="{00000000-0005-0000-0000-000057000000}"/>
    <cellStyle name="เครื่องหมายจุลภาค 2 2 3" xfId="99" xr:uid="{00000000-0005-0000-0000-000058000000}"/>
    <cellStyle name="เครื่องหมายจุลภาค 3" xfId="80" xr:uid="{00000000-0005-0000-0000-000059000000}"/>
    <cellStyle name="เครื่องหมายจุลภาค_54-8170-36" xfId="81" xr:uid="{00000000-0005-0000-0000-00005A000000}"/>
    <cellStyle name="เครื่องหมายจุลภาค_ข 24-กพ-47 " xfId="82" xr:uid="{00000000-0005-0000-0000-00005B000000}"/>
    <cellStyle name="จุลภาค [0] 2" xfId="85" xr:uid="{00000000-0005-0000-0000-00005C000000}"/>
    <cellStyle name="จุลภาค 2 2" xfId="103" xr:uid="{00000000-0005-0000-0000-00005D000000}"/>
    <cellStyle name="เชื่อมโยงหลายมิติ" xfId="86" xr:uid="{00000000-0005-0000-0000-00005E000000}"/>
    <cellStyle name="ตามการเชื่อมโยงหลายมิติ" xfId="87" xr:uid="{00000000-0005-0000-0000-00005F000000}"/>
    <cellStyle name="ปกติ 11" xfId="88" xr:uid="{00000000-0005-0000-0000-000060000000}"/>
    <cellStyle name="ปกติ 2" xfId="89" xr:uid="{00000000-0005-0000-0000-000061000000}"/>
    <cellStyle name="ปกติ 3" xfId="90" xr:uid="{00000000-0005-0000-0000-000062000000}"/>
    <cellStyle name="ปกติ_50-5300 ฟอร์มตารางใหม่" xfId="91" xr:uid="{00000000-0005-0000-0000-000063000000}"/>
    <cellStyle name="ปกติ_OPD_รพ.ราชวิถ๊-16-11-53. xls" xfId="92" xr:uid="{00000000-0005-0000-0000-000064000000}"/>
    <cellStyle name="ปกติ_ข 24-กพ-47 " xfId="93" xr:uid="{00000000-0005-0000-0000-000065000000}"/>
    <cellStyle name="ปกติ_คำนวณค่าเฉลี่ย Factor-F_6%" xfId="94" xr:uid="{00000000-0005-0000-0000-000066000000}"/>
    <cellStyle name="ปกติ_อาคาร สนง.ระบบบริการการแพทย์ฉุกเฉิน 10252" xfId="95" xr:uid="{00000000-0005-0000-0000-000067000000}"/>
    <cellStyle name="ลักษณะ 1" xfId="96" xr:uid="{00000000-0005-0000-0000-000068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DC0B47BE-ACF4-48B1-A60E-B7E04AC660E8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D48E69A3-5A5B-4737-B8E7-605439EDEAF8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3703BD4E-653C-4E20-92E2-9747C5E4B96A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AF291310-BEDB-444D-A0CB-12C5511CBCF5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C39220C2-CC4C-458F-A4BA-4FC71F81AC6A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19DE19DF-87B4-4D4E-A7AE-1F8A407A4B22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8" name="Line 7">
          <a:extLst>
            <a:ext uri="{FF2B5EF4-FFF2-40B4-BE49-F238E27FC236}">
              <a16:creationId xmlns:a16="http://schemas.microsoft.com/office/drawing/2014/main" id="{90A88F44-9F98-4911-BACE-C5A5C5EE9B87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9" name="Line 8">
          <a:extLst>
            <a:ext uri="{FF2B5EF4-FFF2-40B4-BE49-F238E27FC236}">
              <a16:creationId xmlns:a16="http://schemas.microsoft.com/office/drawing/2014/main" id="{B5F105DF-ED29-4024-ACBC-10E846B02DA5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10" name="Line 9">
          <a:extLst>
            <a:ext uri="{FF2B5EF4-FFF2-40B4-BE49-F238E27FC236}">
              <a16:creationId xmlns:a16="http://schemas.microsoft.com/office/drawing/2014/main" id="{BDC65DD7-6BC2-46FB-B79F-225205AB542C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11" name="Line 10">
          <a:extLst>
            <a:ext uri="{FF2B5EF4-FFF2-40B4-BE49-F238E27FC236}">
              <a16:creationId xmlns:a16="http://schemas.microsoft.com/office/drawing/2014/main" id="{9B808DA7-EB82-4079-A9CC-ACCA8512484E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12" name="Line 11">
          <a:extLst>
            <a:ext uri="{FF2B5EF4-FFF2-40B4-BE49-F238E27FC236}">
              <a16:creationId xmlns:a16="http://schemas.microsoft.com/office/drawing/2014/main" id="{93D6539C-5868-4BF8-ADA9-F43DB6A0EEE1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13" name="Line 12">
          <a:extLst>
            <a:ext uri="{FF2B5EF4-FFF2-40B4-BE49-F238E27FC236}">
              <a16:creationId xmlns:a16="http://schemas.microsoft.com/office/drawing/2014/main" id="{D679A94C-DEC2-4DED-AA52-CC3BEDCFAD72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14" name="Line 13">
          <a:extLst>
            <a:ext uri="{FF2B5EF4-FFF2-40B4-BE49-F238E27FC236}">
              <a16:creationId xmlns:a16="http://schemas.microsoft.com/office/drawing/2014/main" id="{60F52F2A-F0BE-4891-A2CA-FDA2AF6988B4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219075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15" name="Line 14">
          <a:extLst>
            <a:ext uri="{FF2B5EF4-FFF2-40B4-BE49-F238E27FC236}">
              <a16:creationId xmlns:a16="http://schemas.microsoft.com/office/drawing/2014/main" id="{6A06837A-C5DA-4E37-AA98-78C2B02601A8}"/>
            </a:ext>
          </a:extLst>
        </xdr:cNvPr>
        <xdr:cNvSpPr>
          <a:spLocks noChangeShapeType="1"/>
        </xdr:cNvSpPr>
      </xdr:nvSpPr>
      <xdr:spPr bwMode="auto">
        <a:xfrm>
          <a:off x="114300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219075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16" name="Line 15">
          <a:extLst>
            <a:ext uri="{FF2B5EF4-FFF2-40B4-BE49-F238E27FC236}">
              <a16:creationId xmlns:a16="http://schemas.microsoft.com/office/drawing/2014/main" id="{9D56DE12-96E3-49C1-B8BA-E81BB36BD9C1}"/>
            </a:ext>
          </a:extLst>
        </xdr:cNvPr>
        <xdr:cNvSpPr>
          <a:spLocks noChangeShapeType="1"/>
        </xdr:cNvSpPr>
      </xdr:nvSpPr>
      <xdr:spPr bwMode="auto">
        <a:xfrm flipV="1">
          <a:off x="114300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17" name="Line 16">
          <a:extLst>
            <a:ext uri="{FF2B5EF4-FFF2-40B4-BE49-F238E27FC236}">
              <a16:creationId xmlns:a16="http://schemas.microsoft.com/office/drawing/2014/main" id="{6108274F-621A-4D17-B43D-8ADC6ED851A0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18" name="Line 17">
          <a:extLst>
            <a:ext uri="{FF2B5EF4-FFF2-40B4-BE49-F238E27FC236}">
              <a16:creationId xmlns:a16="http://schemas.microsoft.com/office/drawing/2014/main" id="{FB8538AD-BA05-47D8-9B41-70C5B147764E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19" name="Line 18">
          <a:extLst>
            <a:ext uri="{FF2B5EF4-FFF2-40B4-BE49-F238E27FC236}">
              <a16:creationId xmlns:a16="http://schemas.microsoft.com/office/drawing/2014/main" id="{B96B1118-B4C0-4A3E-8426-5A42C19DF2E3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219075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20" name="Line 19">
          <a:extLst>
            <a:ext uri="{FF2B5EF4-FFF2-40B4-BE49-F238E27FC236}">
              <a16:creationId xmlns:a16="http://schemas.microsoft.com/office/drawing/2014/main" id="{00917E4A-B979-435F-B1F7-E4E116C307DA}"/>
            </a:ext>
          </a:extLst>
        </xdr:cNvPr>
        <xdr:cNvSpPr>
          <a:spLocks noChangeShapeType="1"/>
        </xdr:cNvSpPr>
      </xdr:nvSpPr>
      <xdr:spPr bwMode="auto">
        <a:xfrm>
          <a:off x="114300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219075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21" name="Line 20">
          <a:extLst>
            <a:ext uri="{FF2B5EF4-FFF2-40B4-BE49-F238E27FC236}">
              <a16:creationId xmlns:a16="http://schemas.microsoft.com/office/drawing/2014/main" id="{DBF1A445-1703-4ACA-A7BC-FA2415617E18}"/>
            </a:ext>
          </a:extLst>
        </xdr:cNvPr>
        <xdr:cNvSpPr>
          <a:spLocks noChangeShapeType="1"/>
        </xdr:cNvSpPr>
      </xdr:nvSpPr>
      <xdr:spPr bwMode="auto">
        <a:xfrm flipV="1">
          <a:off x="114300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933450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22" name="Oval 21">
          <a:extLst>
            <a:ext uri="{FF2B5EF4-FFF2-40B4-BE49-F238E27FC236}">
              <a16:creationId xmlns:a16="http://schemas.microsoft.com/office/drawing/2014/main" id="{D87627B1-B94A-4D24-9672-D319F648A721}"/>
            </a:ext>
          </a:extLst>
        </xdr:cNvPr>
        <xdr:cNvSpPr>
          <a:spLocks noChangeArrowheads="1"/>
        </xdr:cNvSpPr>
      </xdr:nvSpPr>
      <xdr:spPr bwMode="auto">
        <a:xfrm>
          <a:off x="1285875" y="94707075"/>
          <a:ext cx="0" cy="0"/>
        </a:xfrm>
        <a:prstGeom prst="ellips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1381125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23" name="Oval 22">
          <a:extLst>
            <a:ext uri="{FF2B5EF4-FFF2-40B4-BE49-F238E27FC236}">
              <a16:creationId xmlns:a16="http://schemas.microsoft.com/office/drawing/2014/main" id="{8B5C5961-4A4B-46CD-9DA4-559C25FB72C1}"/>
            </a:ext>
          </a:extLst>
        </xdr:cNvPr>
        <xdr:cNvSpPr>
          <a:spLocks noChangeArrowheads="1"/>
        </xdr:cNvSpPr>
      </xdr:nvSpPr>
      <xdr:spPr bwMode="auto">
        <a:xfrm>
          <a:off x="1285875" y="94707075"/>
          <a:ext cx="0" cy="0"/>
        </a:xfrm>
        <a:prstGeom prst="ellips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1362075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24" name="Line 23">
          <a:extLst>
            <a:ext uri="{FF2B5EF4-FFF2-40B4-BE49-F238E27FC236}">
              <a16:creationId xmlns:a16="http://schemas.microsoft.com/office/drawing/2014/main" id="{20A5CF6E-FB17-4ACE-9AD2-1EAD62D5B293}"/>
            </a:ext>
          </a:extLst>
        </xdr:cNvPr>
        <xdr:cNvSpPr>
          <a:spLocks noChangeShapeType="1"/>
        </xdr:cNvSpPr>
      </xdr:nvSpPr>
      <xdr:spPr bwMode="auto">
        <a:xfrm flipH="1">
          <a:off x="1285875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1381125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25" name="Oval 24">
          <a:extLst>
            <a:ext uri="{FF2B5EF4-FFF2-40B4-BE49-F238E27FC236}">
              <a16:creationId xmlns:a16="http://schemas.microsoft.com/office/drawing/2014/main" id="{E481EE05-A9A3-4C2B-BBD9-EE84F56C8586}"/>
            </a:ext>
          </a:extLst>
        </xdr:cNvPr>
        <xdr:cNvSpPr>
          <a:spLocks noChangeArrowheads="1"/>
        </xdr:cNvSpPr>
      </xdr:nvSpPr>
      <xdr:spPr bwMode="auto">
        <a:xfrm>
          <a:off x="1285875" y="94707075"/>
          <a:ext cx="0" cy="0"/>
        </a:xfrm>
        <a:prstGeom prst="ellips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1362075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26" name="Line 25">
          <a:extLst>
            <a:ext uri="{FF2B5EF4-FFF2-40B4-BE49-F238E27FC236}">
              <a16:creationId xmlns:a16="http://schemas.microsoft.com/office/drawing/2014/main" id="{C756C6CC-F483-4E43-9B43-5AF69EFD220A}"/>
            </a:ext>
          </a:extLst>
        </xdr:cNvPr>
        <xdr:cNvSpPr>
          <a:spLocks noChangeShapeType="1"/>
        </xdr:cNvSpPr>
      </xdr:nvSpPr>
      <xdr:spPr bwMode="auto">
        <a:xfrm flipH="1">
          <a:off x="1285875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27" name="Line 26">
          <a:extLst>
            <a:ext uri="{FF2B5EF4-FFF2-40B4-BE49-F238E27FC236}">
              <a16:creationId xmlns:a16="http://schemas.microsoft.com/office/drawing/2014/main" id="{A7986774-3DA9-49FE-8917-9F955C496038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28" name="Line 27">
          <a:extLst>
            <a:ext uri="{FF2B5EF4-FFF2-40B4-BE49-F238E27FC236}">
              <a16:creationId xmlns:a16="http://schemas.microsoft.com/office/drawing/2014/main" id="{A3C1925E-5FFE-4BD4-A0F7-977C4940E27F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29" name="Line 28">
          <a:extLst>
            <a:ext uri="{FF2B5EF4-FFF2-40B4-BE49-F238E27FC236}">
              <a16:creationId xmlns:a16="http://schemas.microsoft.com/office/drawing/2014/main" id="{ECB5941B-0616-49E5-BD14-A0ED175E1981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30" name="Line 29">
          <a:extLst>
            <a:ext uri="{FF2B5EF4-FFF2-40B4-BE49-F238E27FC236}">
              <a16:creationId xmlns:a16="http://schemas.microsoft.com/office/drawing/2014/main" id="{E22E3871-E254-4A10-8C35-4B7E4583C9AC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31" name="Line 30">
          <a:extLst>
            <a:ext uri="{FF2B5EF4-FFF2-40B4-BE49-F238E27FC236}">
              <a16:creationId xmlns:a16="http://schemas.microsoft.com/office/drawing/2014/main" id="{E2795C86-61BD-4F98-9314-D8BFFDCC12FE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32" name="Line 31">
          <a:extLst>
            <a:ext uri="{FF2B5EF4-FFF2-40B4-BE49-F238E27FC236}">
              <a16:creationId xmlns:a16="http://schemas.microsoft.com/office/drawing/2014/main" id="{530DFAD2-EDDF-42A6-A232-2D614ABB79F7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33" name="Line 32">
          <a:extLst>
            <a:ext uri="{FF2B5EF4-FFF2-40B4-BE49-F238E27FC236}">
              <a16:creationId xmlns:a16="http://schemas.microsoft.com/office/drawing/2014/main" id="{0EA7F638-518C-4922-A4E5-BD6F8338603C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219075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34" name="Line 33">
          <a:extLst>
            <a:ext uri="{FF2B5EF4-FFF2-40B4-BE49-F238E27FC236}">
              <a16:creationId xmlns:a16="http://schemas.microsoft.com/office/drawing/2014/main" id="{C321FF8B-57E5-4658-8F1F-6DD6F62A94E0}"/>
            </a:ext>
          </a:extLst>
        </xdr:cNvPr>
        <xdr:cNvSpPr>
          <a:spLocks noChangeShapeType="1"/>
        </xdr:cNvSpPr>
      </xdr:nvSpPr>
      <xdr:spPr bwMode="auto">
        <a:xfrm>
          <a:off x="114300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219075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35" name="Line 34">
          <a:extLst>
            <a:ext uri="{FF2B5EF4-FFF2-40B4-BE49-F238E27FC236}">
              <a16:creationId xmlns:a16="http://schemas.microsoft.com/office/drawing/2014/main" id="{F8BB6353-85E4-445A-8141-72A931226EFB}"/>
            </a:ext>
          </a:extLst>
        </xdr:cNvPr>
        <xdr:cNvSpPr>
          <a:spLocks noChangeShapeType="1"/>
        </xdr:cNvSpPr>
      </xdr:nvSpPr>
      <xdr:spPr bwMode="auto">
        <a:xfrm flipV="1">
          <a:off x="114300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36" name="Line 35">
          <a:extLst>
            <a:ext uri="{FF2B5EF4-FFF2-40B4-BE49-F238E27FC236}">
              <a16:creationId xmlns:a16="http://schemas.microsoft.com/office/drawing/2014/main" id="{FC2D1651-3D09-4540-B883-BBB0133B4F27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37" name="Line 36">
          <a:extLst>
            <a:ext uri="{FF2B5EF4-FFF2-40B4-BE49-F238E27FC236}">
              <a16:creationId xmlns:a16="http://schemas.microsoft.com/office/drawing/2014/main" id="{D7067580-1D4B-4D4E-9C5D-D706B94C6EB9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38" name="Line 37">
          <a:extLst>
            <a:ext uri="{FF2B5EF4-FFF2-40B4-BE49-F238E27FC236}">
              <a16:creationId xmlns:a16="http://schemas.microsoft.com/office/drawing/2014/main" id="{EEA93283-6545-411E-AA52-F0E265FC1CBF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39" name="Line 38">
          <a:extLst>
            <a:ext uri="{FF2B5EF4-FFF2-40B4-BE49-F238E27FC236}">
              <a16:creationId xmlns:a16="http://schemas.microsoft.com/office/drawing/2014/main" id="{2FAC62F6-43AF-4E2C-BFDD-FF98FA2FC4B8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40" name="Line 39">
          <a:extLst>
            <a:ext uri="{FF2B5EF4-FFF2-40B4-BE49-F238E27FC236}">
              <a16:creationId xmlns:a16="http://schemas.microsoft.com/office/drawing/2014/main" id="{F08D4E9C-DFBB-4161-8967-2F8BCC0C73CF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41" name="Line 40">
          <a:extLst>
            <a:ext uri="{FF2B5EF4-FFF2-40B4-BE49-F238E27FC236}">
              <a16:creationId xmlns:a16="http://schemas.microsoft.com/office/drawing/2014/main" id="{7507227A-CB65-41F0-B6EB-1EE12DBFF157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42" name="Line 41">
          <a:extLst>
            <a:ext uri="{FF2B5EF4-FFF2-40B4-BE49-F238E27FC236}">
              <a16:creationId xmlns:a16="http://schemas.microsoft.com/office/drawing/2014/main" id="{3B78E8B6-9454-480C-84A6-F4E564E80D64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264</xdr:row>
      <xdr:rowOff>0</xdr:rowOff>
    </xdr:from>
    <xdr:to>
      <xdr:col>2</xdr:col>
      <xdr:colOff>161925</xdr:colOff>
      <xdr:row>264</xdr:row>
      <xdr:rowOff>0</xdr:rowOff>
    </xdr:to>
    <xdr:sp macro="" textlink="">
      <xdr:nvSpPr>
        <xdr:cNvPr id="43" name="Line 42">
          <a:extLst>
            <a:ext uri="{FF2B5EF4-FFF2-40B4-BE49-F238E27FC236}">
              <a16:creationId xmlns:a16="http://schemas.microsoft.com/office/drawing/2014/main" id="{A10F3D41-9084-4B40-9BDE-9E1927C1D134}"/>
            </a:ext>
          </a:extLst>
        </xdr:cNvPr>
        <xdr:cNvSpPr>
          <a:spLocks noChangeShapeType="1"/>
        </xdr:cNvSpPr>
      </xdr:nvSpPr>
      <xdr:spPr bwMode="auto">
        <a:xfrm>
          <a:off x="1085850" y="9470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171450</xdr:colOff>
      <xdr:row>3</xdr:row>
      <xdr:rowOff>76200</xdr:rowOff>
    </xdr:from>
    <xdr:to>
      <xdr:col>1</xdr:col>
      <xdr:colOff>276225</xdr:colOff>
      <xdr:row>3</xdr:row>
      <xdr:rowOff>190500</xdr:rowOff>
    </xdr:to>
    <xdr:sp macro="" textlink="">
      <xdr:nvSpPr>
        <xdr:cNvPr id="163987" name="Rectangle 1">
          <a:extLst>
            <a:ext uri="{FF2B5EF4-FFF2-40B4-BE49-F238E27FC236}">
              <a16:creationId xmlns:a16="http://schemas.microsoft.com/office/drawing/2014/main" id="{00B460C3-F1C7-4E91-9123-AF12C5FD9FFD}"/>
            </a:ext>
          </a:extLst>
        </xdr:cNvPr>
        <xdr:cNvSpPr>
          <a:spLocks noChangeArrowheads="1"/>
        </xdr:cNvSpPr>
      </xdr:nvSpPr>
      <xdr:spPr bwMode="auto">
        <a:xfrm>
          <a:off x="314325" y="1266825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171450</xdr:colOff>
      <xdr:row>4</xdr:row>
      <xdr:rowOff>76200</xdr:rowOff>
    </xdr:from>
    <xdr:to>
      <xdr:col>1</xdr:col>
      <xdr:colOff>276225</xdr:colOff>
      <xdr:row>4</xdr:row>
      <xdr:rowOff>190500</xdr:rowOff>
    </xdr:to>
    <xdr:sp macro="" textlink="">
      <xdr:nvSpPr>
        <xdr:cNvPr id="163988" name="Rectangle 2">
          <a:extLst>
            <a:ext uri="{FF2B5EF4-FFF2-40B4-BE49-F238E27FC236}">
              <a16:creationId xmlns:a16="http://schemas.microsoft.com/office/drawing/2014/main" id="{B106A895-AA38-46A7-BBE0-032F4BEE57DB}"/>
            </a:ext>
          </a:extLst>
        </xdr:cNvPr>
        <xdr:cNvSpPr>
          <a:spLocks noChangeArrowheads="1"/>
        </xdr:cNvSpPr>
      </xdr:nvSpPr>
      <xdr:spPr bwMode="auto">
        <a:xfrm>
          <a:off x="314325" y="1552575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171450</xdr:colOff>
      <xdr:row>5</xdr:row>
      <xdr:rowOff>76200</xdr:rowOff>
    </xdr:from>
    <xdr:to>
      <xdr:col>1</xdr:col>
      <xdr:colOff>276225</xdr:colOff>
      <xdr:row>5</xdr:row>
      <xdr:rowOff>190500</xdr:rowOff>
    </xdr:to>
    <xdr:sp macro="" textlink="">
      <xdr:nvSpPr>
        <xdr:cNvPr id="163989" name="Rectangle 4">
          <a:extLst>
            <a:ext uri="{FF2B5EF4-FFF2-40B4-BE49-F238E27FC236}">
              <a16:creationId xmlns:a16="http://schemas.microsoft.com/office/drawing/2014/main" id="{677F7667-9CB2-43AA-843B-54F4A4B45795}"/>
            </a:ext>
          </a:extLst>
        </xdr:cNvPr>
        <xdr:cNvSpPr>
          <a:spLocks noChangeArrowheads="1"/>
        </xdr:cNvSpPr>
      </xdr:nvSpPr>
      <xdr:spPr bwMode="auto">
        <a:xfrm>
          <a:off x="314325" y="1838325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171450</xdr:colOff>
      <xdr:row>6</xdr:row>
      <xdr:rowOff>76200</xdr:rowOff>
    </xdr:from>
    <xdr:to>
      <xdr:col>1</xdr:col>
      <xdr:colOff>276225</xdr:colOff>
      <xdr:row>6</xdr:row>
      <xdr:rowOff>190500</xdr:rowOff>
    </xdr:to>
    <xdr:sp macro="" textlink="">
      <xdr:nvSpPr>
        <xdr:cNvPr id="163990" name="Rectangle 5">
          <a:extLst>
            <a:ext uri="{FF2B5EF4-FFF2-40B4-BE49-F238E27FC236}">
              <a16:creationId xmlns:a16="http://schemas.microsoft.com/office/drawing/2014/main" id="{B306E381-45A2-4D11-B992-52D3CADE1301}"/>
            </a:ext>
          </a:extLst>
        </xdr:cNvPr>
        <xdr:cNvSpPr>
          <a:spLocks noChangeArrowheads="1"/>
        </xdr:cNvSpPr>
      </xdr:nvSpPr>
      <xdr:spPr bwMode="auto">
        <a:xfrm>
          <a:off x="314325" y="2124075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171450</xdr:colOff>
      <xdr:row>7</xdr:row>
      <xdr:rowOff>76200</xdr:rowOff>
    </xdr:from>
    <xdr:to>
      <xdr:col>1</xdr:col>
      <xdr:colOff>276225</xdr:colOff>
      <xdr:row>7</xdr:row>
      <xdr:rowOff>190500</xdr:rowOff>
    </xdr:to>
    <xdr:sp macro="" textlink="">
      <xdr:nvSpPr>
        <xdr:cNvPr id="163991" name="Rectangle 6">
          <a:extLst>
            <a:ext uri="{FF2B5EF4-FFF2-40B4-BE49-F238E27FC236}">
              <a16:creationId xmlns:a16="http://schemas.microsoft.com/office/drawing/2014/main" id="{A3D645A6-32F0-4489-9986-0FDB7801653C}"/>
            </a:ext>
          </a:extLst>
        </xdr:cNvPr>
        <xdr:cNvSpPr>
          <a:spLocks noChangeArrowheads="1"/>
        </xdr:cNvSpPr>
      </xdr:nvSpPr>
      <xdr:spPr bwMode="auto">
        <a:xfrm>
          <a:off x="314325" y="2409825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180975</xdr:colOff>
      <xdr:row>26</xdr:row>
      <xdr:rowOff>114300</xdr:rowOff>
    </xdr:from>
    <xdr:to>
      <xdr:col>1</xdr:col>
      <xdr:colOff>285750</xdr:colOff>
      <xdr:row>26</xdr:row>
      <xdr:rowOff>228600</xdr:rowOff>
    </xdr:to>
    <xdr:sp macro="" textlink="">
      <xdr:nvSpPr>
        <xdr:cNvPr id="163992" name="Rectangle 8">
          <a:extLst>
            <a:ext uri="{FF2B5EF4-FFF2-40B4-BE49-F238E27FC236}">
              <a16:creationId xmlns:a16="http://schemas.microsoft.com/office/drawing/2014/main" id="{5C24A844-D581-494F-9AF2-CADC47FF3C8E}"/>
            </a:ext>
          </a:extLst>
        </xdr:cNvPr>
        <xdr:cNvSpPr>
          <a:spLocks noChangeArrowheads="1"/>
        </xdr:cNvSpPr>
      </xdr:nvSpPr>
      <xdr:spPr bwMode="auto">
        <a:xfrm>
          <a:off x="323850" y="7524750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171450</xdr:colOff>
      <xdr:row>10</xdr:row>
      <xdr:rowOff>76200</xdr:rowOff>
    </xdr:from>
    <xdr:to>
      <xdr:col>1</xdr:col>
      <xdr:colOff>276225</xdr:colOff>
      <xdr:row>10</xdr:row>
      <xdr:rowOff>190500</xdr:rowOff>
    </xdr:to>
    <xdr:sp macro="" textlink="">
      <xdr:nvSpPr>
        <xdr:cNvPr id="163993" name="Rectangle 7">
          <a:extLst>
            <a:ext uri="{FF2B5EF4-FFF2-40B4-BE49-F238E27FC236}">
              <a16:creationId xmlns:a16="http://schemas.microsoft.com/office/drawing/2014/main" id="{7B7B0D64-19D1-4C6B-9B08-F9EFB79F2CA3}"/>
            </a:ext>
          </a:extLst>
        </xdr:cNvPr>
        <xdr:cNvSpPr>
          <a:spLocks noChangeArrowheads="1"/>
        </xdr:cNvSpPr>
      </xdr:nvSpPr>
      <xdr:spPr bwMode="auto">
        <a:xfrm>
          <a:off x="314325" y="3267075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695325</xdr:colOff>
      <xdr:row>10</xdr:row>
      <xdr:rowOff>85725</xdr:rowOff>
    </xdr:from>
    <xdr:to>
      <xdr:col>6</xdr:col>
      <xdr:colOff>800100</xdr:colOff>
      <xdr:row>10</xdr:row>
      <xdr:rowOff>200025</xdr:rowOff>
    </xdr:to>
    <xdr:sp macro="" textlink="">
      <xdr:nvSpPr>
        <xdr:cNvPr id="163994" name="Rectangle 7">
          <a:extLst>
            <a:ext uri="{FF2B5EF4-FFF2-40B4-BE49-F238E27FC236}">
              <a16:creationId xmlns:a16="http://schemas.microsoft.com/office/drawing/2014/main" id="{7C71C188-AA22-4EA2-B700-659C5797C765}"/>
            </a:ext>
          </a:extLst>
        </xdr:cNvPr>
        <xdr:cNvSpPr>
          <a:spLocks noChangeArrowheads="1"/>
        </xdr:cNvSpPr>
      </xdr:nvSpPr>
      <xdr:spPr bwMode="auto">
        <a:xfrm>
          <a:off x="4381500" y="3276600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171450</xdr:colOff>
      <xdr:row>8</xdr:row>
      <xdr:rowOff>76200</xdr:rowOff>
    </xdr:from>
    <xdr:to>
      <xdr:col>1</xdr:col>
      <xdr:colOff>276225</xdr:colOff>
      <xdr:row>8</xdr:row>
      <xdr:rowOff>190500</xdr:rowOff>
    </xdr:to>
    <xdr:sp macro="" textlink="">
      <xdr:nvSpPr>
        <xdr:cNvPr id="163995" name="Rectangle 6">
          <a:extLst>
            <a:ext uri="{FF2B5EF4-FFF2-40B4-BE49-F238E27FC236}">
              <a16:creationId xmlns:a16="http://schemas.microsoft.com/office/drawing/2014/main" id="{AC714593-FECF-4821-BCEF-48D5C4B4B4F9}"/>
            </a:ext>
          </a:extLst>
        </xdr:cNvPr>
        <xdr:cNvSpPr>
          <a:spLocks noChangeArrowheads="1"/>
        </xdr:cNvSpPr>
      </xdr:nvSpPr>
      <xdr:spPr bwMode="auto">
        <a:xfrm>
          <a:off x="314325" y="2695575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171450</xdr:colOff>
      <xdr:row>9</xdr:row>
      <xdr:rowOff>76200</xdr:rowOff>
    </xdr:from>
    <xdr:to>
      <xdr:col>1</xdr:col>
      <xdr:colOff>276225</xdr:colOff>
      <xdr:row>9</xdr:row>
      <xdr:rowOff>190500</xdr:rowOff>
    </xdr:to>
    <xdr:sp macro="" textlink="">
      <xdr:nvSpPr>
        <xdr:cNvPr id="163996" name="Rectangle 6">
          <a:extLst>
            <a:ext uri="{FF2B5EF4-FFF2-40B4-BE49-F238E27FC236}">
              <a16:creationId xmlns:a16="http://schemas.microsoft.com/office/drawing/2014/main" id="{DD78D2C8-F287-4955-B1D9-B4B17106F17F}"/>
            </a:ext>
          </a:extLst>
        </xdr:cNvPr>
        <xdr:cNvSpPr>
          <a:spLocks noChangeArrowheads="1"/>
        </xdr:cNvSpPr>
      </xdr:nvSpPr>
      <xdr:spPr bwMode="auto">
        <a:xfrm>
          <a:off x="314325" y="2981325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5</xdr:row>
      <xdr:rowOff>152400</xdr:rowOff>
    </xdr:from>
    <xdr:to>
      <xdr:col>1</xdr:col>
      <xdr:colOff>285750</xdr:colOff>
      <xdr:row>5</xdr:row>
      <xdr:rowOff>266700</xdr:rowOff>
    </xdr:to>
    <xdr:sp macro="" textlink="">
      <xdr:nvSpPr>
        <xdr:cNvPr id="161543" name="Rectangle 1">
          <a:extLst>
            <a:ext uri="{FF2B5EF4-FFF2-40B4-BE49-F238E27FC236}">
              <a16:creationId xmlns:a16="http://schemas.microsoft.com/office/drawing/2014/main" id="{1A1111B9-2AB5-48AF-909E-15539C4D5F16}"/>
            </a:ext>
          </a:extLst>
        </xdr:cNvPr>
        <xdr:cNvSpPr>
          <a:spLocks noChangeArrowheads="1"/>
        </xdr:cNvSpPr>
      </xdr:nvSpPr>
      <xdr:spPr bwMode="auto">
        <a:xfrm>
          <a:off x="619125" y="1914525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180975</xdr:colOff>
      <xdr:row>7</xdr:row>
      <xdr:rowOff>85725</xdr:rowOff>
    </xdr:from>
    <xdr:to>
      <xdr:col>1</xdr:col>
      <xdr:colOff>285750</xdr:colOff>
      <xdr:row>7</xdr:row>
      <xdr:rowOff>190500</xdr:rowOff>
    </xdr:to>
    <xdr:sp macro="" textlink="">
      <xdr:nvSpPr>
        <xdr:cNvPr id="161544" name="Rectangle 2">
          <a:extLst>
            <a:ext uri="{FF2B5EF4-FFF2-40B4-BE49-F238E27FC236}">
              <a16:creationId xmlns:a16="http://schemas.microsoft.com/office/drawing/2014/main" id="{A8146FE1-A103-4795-A380-DD32FFB97227}"/>
            </a:ext>
          </a:extLst>
        </xdr:cNvPr>
        <xdr:cNvSpPr>
          <a:spLocks noChangeArrowheads="1"/>
        </xdr:cNvSpPr>
      </xdr:nvSpPr>
      <xdr:spPr bwMode="auto">
        <a:xfrm>
          <a:off x="619125" y="246697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180975</xdr:colOff>
      <xdr:row>8</xdr:row>
      <xdr:rowOff>85725</xdr:rowOff>
    </xdr:from>
    <xdr:to>
      <xdr:col>1</xdr:col>
      <xdr:colOff>285750</xdr:colOff>
      <xdr:row>8</xdr:row>
      <xdr:rowOff>219075</xdr:rowOff>
    </xdr:to>
    <xdr:sp macro="" textlink="">
      <xdr:nvSpPr>
        <xdr:cNvPr id="161545" name="Rectangle 4">
          <a:extLst>
            <a:ext uri="{FF2B5EF4-FFF2-40B4-BE49-F238E27FC236}">
              <a16:creationId xmlns:a16="http://schemas.microsoft.com/office/drawing/2014/main" id="{AF638455-19F6-4CBC-9F9D-C087482AEDF6}"/>
            </a:ext>
          </a:extLst>
        </xdr:cNvPr>
        <xdr:cNvSpPr>
          <a:spLocks noChangeArrowheads="1"/>
        </xdr:cNvSpPr>
      </xdr:nvSpPr>
      <xdr:spPr bwMode="auto">
        <a:xfrm>
          <a:off x="619125" y="2771775"/>
          <a:ext cx="104775" cy="1333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180975</xdr:colOff>
      <xdr:row>9</xdr:row>
      <xdr:rowOff>171450</xdr:rowOff>
    </xdr:from>
    <xdr:to>
      <xdr:col>1</xdr:col>
      <xdr:colOff>285750</xdr:colOff>
      <xdr:row>10</xdr:row>
      <xdr:rowOff>28575</xdr:rowOff>
    </xdr:to>
    <xdr:sp macro="" textlink="">
      <xdr:nvSpPr>
        <xdr:cNvPr id="161546" name="Rectangle 5">
          <a:extLst>
            <a:ext uri="{FF2B5EF4-FFF2-40B4-BE49-F238E27FC236}">
              <a16:creationId xmlns:a16="http://schemas.microsoft.com/office/drawing/2014/main" id="{81A25EE4-2067-4A40-9FF6-C64D1C287037}"/>
            </a:ext>
          </a:extLst>
        </xdr:cNvPr>
        <xdr:cNvSpPr>
          <a:spLocks noChangeArrowheads="1"/>
        </xdr:cNvSpPr>
      </xdr:nvSpPr>
      <xdr:spPr bwMode="auto">
        <a:xfrm>
          <a:off x="619125" y="3133725"/>
          <a:ext cx="104775" cy="1333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171450</xdr:colOff>
      <xdr:row>11</xdr:row>
      <xdr:rowOff>152400</xdr:rowOff>
    </xdr:from>
    <xdr:to>
      <xdr:col>1</xdr:col>
      <xdr:colOff>276225</xdr:colOff>
      <xdr:row>12</xdr:row>
      <xdr:rowOff>9525</xdr:rowOff>
    </xdr:to>
    <xdr:sp macro="" textlink="">
      <xdr:nvSpPr>
        <xdr:cNvPr id="161547" name="Rectangle 6">
          <a:extLst>
            <a:ext uri="{FF2B5EF4-FFF2-40B4-BE49-F238E27FC236}">
              <a16:creationId xmlns:a16="http://schemas.microsoft.com/office/drawing/2014/main" id="{F301ED74-2913-4CD8-AFF9-5921B86851F9}"/>
            </a:ext>
          </a:extLst>
        </xdr:cNvPr>
        <xdr:cNvSpPr>
          <a:spLocks noChangeArrowheads="1"/>
        </xdr:cNvSpPr>
      </xdr:nvSpPr>
      <xdr:spPr bwMode="auto">
        <a:xfrm>
          <a:off x="609600" y="3657600"/>
          <a:ext cx="104775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695325</xdr:colOff>
      <xdr:row>11</xdr:row>
      <xdr:rowOff>0</xdr:rowOff>
    </xdr:from>
    <xdr:to>
      <xdr:col>6</xdr:col>
      <xdr:colOff>733425</xdr:colOff>
      <xdr:row>11</xdr:row>
      <xdr:rowOff>0</xdr:rowOff>
    </xdr:to>
    <xdr:sp macro="" textlink="">
      <xdr:nvSpPr>
        <xdr:cNvPr id="161548" name="Rectangle 7">
          <a:extLst>
            <a:ext uri="{FF2B5EF4-FFF2-40B4-BE49-F238E27FC236}">
              <a16:creationId xmlns:a16="http://schemas.microsoft.com/office/drawing/2014/main" id="{2F37C287-49DE-421A-9029-020A905F540A}"/>
            </a:ext>
          </a:extLst>
        </xdr:cNvPr>
        <xdr:cNvSpPr>
          <a:spLocks noChangeArrowheads="1"/>
        </xdr:cNvSpPr>
      </xdr:nvSpPr>
      <xdr:spPr bwMode="auto">
        <a:xfrm>
          <a:off x="6915150" y="3505200"/>
          <a:ext cx="38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171450</xdr:colOff>
      <xdr:row>15</xdr:row>
      <xdr:rowOff>190500</xdr:rowOff>
    </xdr:from>
    <xdr:to>
      <xdr:col>1</xdr:col>
      <xdr:colOff>276225</xdr:colOff>
      <xdr:row>16</xdr:row>
      <xdr:rowOff>9525</xdr:rowOff>
    </xdr:to>
    <xdr:sp macro="" textlink="">
      <xdr:nvSpPr>
        <xdr:cNvPr id="161549" name="Rectangle 7">
          <a:extLst>
            <a:ext uri="{FF2B5EF4-FFF2-40B4-BE49-F238E27FC236}">
              <a16:creationId xmlns:a16="http://schemas.microsoft.com/office/drawing/2014/main" id="{F3D77992-6089-46C7-B445-57FD7B9C9B1E}"/>
            </a:ext>
          </a:extLst>
        </xdr:cNvPr>
        <xdr:cNvSpPr>
          <a:spLocks noChangeArrowheads="1"/>
        </xdr:cNvSpPr>
      </xdr:nvSpPr>
      <xdr:spPr bwMode="auto">
        <a:xfrm>
          <a:off x="609600" y="4867275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171450</xdr:colOff>
      <xdr:row>12</xdr:row>
      <xdr:rowOff>133350</xdr:rowOff>
    </xdr:from>
    <xdr:to>
      <xdr:col>1</xdr:col>
      <xdr:colOff>276225</xdr:colOff>
      <xdr:row>12</xdr:row>
      <xdr:rowOff>247650</xdr:rowOff>
    </xdr:to>
    <xdr:sp macro="" textlink="">
      <xdr:nvSpPr>
        <xdr:cNvPr id="161550" name="Rectangle 6">
          <a:extLst>
            <a:ext uri="{FF2B5EF4-FFF2-40B4-BE49-F238E27FC236}">
              <a16:creationId xmlns:a16="http://schemas.microsoft.com/office/drawing/2014/main" id="{6E57FBFD-BD81-4B38-A66F-3B0E7563A492}"/>
            </a:ext>
          </a:extLst>
        </xdr:cNvPr>
        <xdr:cNvSpPr>
          <a:spLocks noChangeArrowheads="1"/>
        </xdr:cNvSpPr>
      </xdr:nvSpPr>
      <xdr:spPr bwMode="auto">
        <a:xfrm>
          <a:off x="609600" y="3905250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171450</xdr:colOff>
      <xdr:row>13</xdr:row>
      <xdr:rowOff>247650</xdr:rowOff>
    </xdr:from>
    <xdr:to>
      <xdr:col>1</xdr:col>
      <xdr:colOff>276225</xdr:colOff>
      <xdr:row>14</xdr:row>
      <xdr:rowOff>9525</xdr:rowOff>
    </xdr:to>
    <xdr:sp macro="" textlink="">
      <xdr:nvSpPr>
        <xdr:cNvPr id="161551" name="Rectangle 6">
          <a:extLst>
            <a:ext uri="{FF2B5EF4-FFF2-40B4-BE49-F238E27FC236}">
              <a16:creationId xmlns:a16="http://schemas.microsoft.com/office/drawing/2014/main" id="{75E711B8-D908-40EF-AE1D-EF4499C285A0}"/>
            </a:ext>
          </a:extLst>
        </xdr:cNvPr>
        <xdr:cNvSpPr>
          <a:spLocks noChangeArrowheads="1"/>
        </xdr:cNvSpPr>
      </xdr:nvSpPr>
      <xdr:spPr bwMode="auto">
        <a:xfrm>
          <a:off x="609600" y="4295775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1075236</xdr:colOff>
      <xdr:row>2</xdr:row>
      <xdr:rowOff>293159</xdr:rowOff>
    </xdr:from>
    <xdr:to>
      <xdr:col>3</xdr:col>
      <xdr:colOff>1189567</xdr:colOff>
      <xdr:row>3</xdr:row>
      <xdr:rowOff>199874</xdr:rowOff>
    </xdr:to>
    <xdr:sp macro="" textlink="">
      <xdr:nvSpPr>
        <xdr:cNvPr id="60" name="Text Box 2">
          <a:extLst>
            <a:ext uri="{FF2B5EF4-FFF2-40B4-BE49-F238E27FC236}">
              <a16:creationId xmlns:a16="http://schemas.microsoft.com/office/drawing/2014/main" id="{B646BBA9-8C9B-4212-9DF0-95543857E13D}"/>
            </a:ext>
          </a:extLst>
        </xdr:cNvPr>
        <xdr:cNvSpPr txBox="1">
          <a:spLocks noChangeArrowheads="1"/>
        </xdr:cNvSpPr>
      </xdr:nvSpPr>
      <xdr:spPr bwMode="auto">
        <a:xfrm>
          <a:off x="3000375" y="1083734"/>
          <a:ext cx="1200150" cy="2476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41148" rIns="27432" bIns="0" anchor="t" upright="1"/>
        <a:lstStyle/>
        <a:p>
          <a:pPr algn="ctr" rtl="0">
            <a:defRPr sz="1000"/>
          </a:pPr>
          <a:r>
            <a:rPr lang="th-TH" sz="1200" b="1" i="0" strike="noStrike">
              <a:solidFill>
                <a:srgbClr val="000000"/>
              </a:solidFill>
              <a:latin typeface="Cordia New"/>
              <a:cs typeface="Cordia New"/>
            </a:rPr>
            <a:t>กรอกราคา ลงในช่องนี้</a:t>
          </a:r>
        </a:p>
      </xdr:txBody>
    </xdr:sp>
    <xdr:clientData/>
  </xdr:twoCellAnchor>
  <xdr:twoCellAnchor>
    <xdr:from>
      <xdr:col>3</xdr:col>
      <xdr:colOff>495300</xdr:colOff>
      <xdr:row>3</xdr:row>
      <xdr:rowOff>209550</xdr:rowOff>
    </xdr:from>
    <xdr:to>
      <xdr:col>3</xdr:col>
      <xdr:colOff>762000</xdr:colOff>
      <xdr:row>3</xdr:row>
      <xdr:rowOff>314325</xdr:rowOff>
    </xdr:to>
    <xdr:sp macro="" textlink="">
      <xdr:nvSpPr>
        <xdr:cNvPr id="161553" name="AutoShape 3">
          <a:extLst>
            <a:ext uri="{FF2B5EF4-FFF2-40B4-BE49-F238E27FC236}">
              <a16:creationId xmlns:a16="http://schemas.microsoft.com/office/drawing/2014/main" id="{2B0D41C0-C5A2-44F3-A750-8CEA22C6EA20}"/>
            </a:ext>
          </a:extLst>
        </xdr:cNvPr>
        <xdr:cNvSpPr>
          <a:spLocks noChangeArrowheads="1"/>
        </xdr:cNvSpPr>
      </xdr:nvSpPr>
      <xdr:spPr bwMode="auto">
        <a:xfrm>
          <a:off x="3505200" y="1333500"/>
          <a:ext cx="266700" cy="104775"/>
        </a:xfrm>
        <a:prstGeom prst="downArrow">
          <a:avLst>
            <a:gd name="adj1" fmla="val 50000"/>
            <a:gd name="adj2" fmla="val 250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1075236</xdr:colOff>
      <xdr:row>2</xdr:row>
      <xdr:rowOff>293159</xdr:rowOff>
    </xdr:from>
    <xdr:to>
      <xdr:col>3</xdr:col>
      <xdr:colOff>1189567</xdr:colOff>
      <xdr:row>3</xdr:row>
      <xdr:rowOff>199874</xdr:rowOff>
    </xdr:to>
    <xdr:sp macro="" textlink="">
      <xdr:nvSpPr>
        <xdr:cNvPr id="62" name="Text Box 4">
          <a:extLst>
            <a:ext uri="{FF2B5EF4-FFF2-40B4-BE49-F238E27FC236}">
              <a16:creationId xmlns:a16="http://schemas.microsoft.com/office/drawing/2014/main" id="{8722A94A-498B-4DE9-A174-F2A334C64212}"/>
            </a:ext>
          </a:extLst>
        </xdr:cNvPr>
        <xdr:cNvSpPr txBox="1">
          <a:spLocks noChangeArrowheads="1"/>
        </xdr:cNvSpPr>
      </xdr:nvSpPr>
      <xdr:spPr bwMode="auto">
        <a:xfrm>
          <a:off x="3000375" y="1083734"/>
          <a:ext cx="1200150" cy="2476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41148" rIns="27432" bIns="0" anchor="t" upright="1"/>
        <a:lstStyle/>
        <a:p>
          <a:pPr algn="ctr" rtl="0">
            <a:defRPr sz="1000"/>
          </a:pPr>
          <a:r>
            <a:rPr lang="th-TH" sz="1200" b="1" i="0" strike="noStrike">
              <a:solidFill>
                <a:srgbClr val="000000"/>
              </a:solidFill>
              <a:latin typeface="Cordia New"/>
              <a:cs typeface="Cordia New"/>
            </a:rPr>
            <a:t>กรอกราคา ลงในช่องนี้</a:t>
          </a:r>
        </a:p>
      </xdr:txBody>
    </xdr:sp>
    <xdr:clientData/>
  </xdr:twoCellAnchor>
  <xdr:twoCellAnchor>
    <xdr:from>
      <xdr:col>3</xdr:col>
      <xdr:colOff>495300</xdr:colOff>
      <xdr:row>3</xdr:row>
      <xdr:rowOff>209550</xdr:rowOff>
    </xdr:from>
    <xdr:to>
      <xdr:col>3</xdr:col>
      <xdr:colOff>762000</xdr:colOff>
      <xdr:row>3</xdr:row>
      <xdr:rowOff>314325</xdr:rowOff>
    </xdr:to>
    <xdr:sp macro="" textlink="">
      <xdr:nvSpPr>
        <xdr:cNvPr id="161555" name="AutoShape 5">
          <a:extLst>
            <a:ext uri="{FF2B5EF4-FFF2-40B4-BE49-F238E27FC236}">
              <a16:creationId xmlns:a16="http://schemas.microsoft.com/office/drawing/2014/main" id="{5CA8EB49-676D-48FE-AB91-8658A11EE118}"/>
            </a:ext>
          </a:extLst>
        </xdr:cNvPr>
        <xdr:cNvSpPr>
          <a:spLocks noChangeArrowheads="1"/>
        </xdr:cNvSpPr>
      </xdr:nvSpPr>
      <xdr:spPr bwMode="auto">
        <a:xfrm>
          <a:off x="3505200" y="1333500"/>
          <a:ext cx="266700" cy="104775"/>
        </a:xfrm>
        <a:prstGeom prst="downArrow">
          <a:avLst>
            <a:gd name="adj1" fmla="val 50000"/>
            <a:gd name="adj2" fmla="val 250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1075236</xdr:colOff>
      <xdr:row>2</xdr:row>
      <xdr:rowOff>293159</xdr:rowOff>
    </xdr:from>
    <xdr:to>
      <xdr:col>3</xdr:col>
      <xdr:colOff>1189567</xdr:colOff>
      <xdr:row>3</xdr:row>
      <xdr:rowOff>199874</xdr:rowOff>
    </xdr:to>
    <xdr:sp macro="" textlink="">
      <xdr:nvSpPr>
        <xdr:cNvPr id="64" name="Text Box 6">
          <a:extLst>
            <a:ext uri="{FF2B5EF4-FFF2-40B4-BE49-F238E27FC236}">
              <a16:creationId xmlns:a16="http://schemas.microsoft.com/office/drawing/2014/main" id="{7049A521-4C71-47AC-9C14-D8B5DC57581D}"/>
            </a:ext>
          </a:extLst>
        </xdr:cNvPr>
        <xdr:cNvSpPr txBox="1">
          <a:spLocks noChangeArrowheads="1"/>
        </xdr:cNvSpPr>
      </xdr:nvSpPr>
      <xdr:spPr bwMode="auto">
        <a:xfrm>
          <a:off x="3000375" y="1083734"/>
          <a:ext cx="1200150" cy="2476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41148" rIns="27432" bIns="0" anchor="t" upright="1"/>
        <a:lstStyle/>
        <a:p>
          <a:pPr algn="ctr" rtl="0">
            <a:defRPr sz="1000"/>
          </a:pPr>
          <a:r>
            <a:rPr lang="th-TH" sz="1200" b="1" i="0" strike="noStrike">
              <a:solidFill>
                <a:srgbClr val="000000"/>
              </a:solidFill>
              <a:latin typeface="Cordia New"/>
              <a:cs typeface="Cordia New"/>
            </a:rPr>
            <a:t>กรอกราคา ลงในช่องนี้</a:t>
          </a:r>
        </a:p>
      </xdr:txBody>
    </xdr:sp>
    <xdr:clientData/>
  </xdr:twoCellAnchor>
  <xdr:twoCellAnchor>
    <xdr:from>
      <xdr:col>3</xdr:col>
      <xdr:colOff>495300</xdr:colOff>
      <xdr:row>3</xdr:row>
      <xdr:rowOff>209550</xdr:rowOff>
    </xdr:from>
    <xdr:to>
      <xdr:col>3</xdr:col>
      <xdr:colOff>762000</xdr:colOff>
      <xdr:row>3</xdr:row>
      <xdr:rowOff>314325</xdr:rowOff>
    </xdr:to>
    <xdr:sp macro="" textlink="">
      <xdr:nvSpPr>
        <xdr:cNvPr id="161557" name="AutoShape 7">
          <a:extLst>
            <a:ext uri="{FF2B5EF4-FFF2-40B4-BE49-F238E27FC236}">
              <a16:creationId xmlns:a16="http://schemas.microsoft.com/office/drawing/2014/main" id="{63278AF7-7148-4FE3-8838-DC6798ED587C}"/>
            </a:ext>
          </a:extLst>
        </xdr:cNvPr>
        <xdr:cNvSpPr>
          <a:spLocks noChangeArrowheads="1"/>
        </xdr:cNvSpPr>
      </xdr:nvSpPr>
      <xdr:spPr bwMode="auto">
        <a:xfrm>
          <a:off x="3505200" y="1333500"/>
          <a:ext cx="266700" cy="104775"/>
        </a:xfrm>
        <a:prstGeom prst="downArrow">
          <a:avLst>
            <a:gd name="adj1" fmla="val 50000"/>
            <a:gd name="adj2" fmla="val 250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1075236</xdr:colOff>
      <xdr:row>2</xdr:row>
      <xdr:rowOff>293159</xdr:rowOff>
    </xdr:from>
    <xdr:to>
      <xdr:col>3</xdr:col>
      <xdr:colOff>1189567</xdr:colOff>
      <xdr:row>3</xdr:row>
      <xdr:rowOff>199874</xdr:rowOff>
    </xdr:to>
    <xdr:sp macro="" textlink="">
      <xdr:nvSpPr>
        <xdr:cNvPr id="66" name="Text Box 2">
          <a:extLst>
            <a:ext uri="{FF2B5EF4-FFF2-40B4-BE49-F238E27FC236}">
              <a16:creationId xmlns:a16="http://schemas.microsoft.com/office/drawing/2014/main" id="{ECFAA377-A7B2-441C-9045-39E38F3AF7BD}"/>
            </a:ext>
          </a:extLst>
        </xdr:cNvPr>
        <xdr:cNvSpPr txBox="1">
          <a:spLocks noChangeArrowheads="1"/>
        </xdr:cNvSpPr>
      </xdr:nvSpPr>
      <xdr:spPr bwMode="auto">
        <a:xfrm>
          <a:off x="3000375" y="1083734"/>
          <a:ext cx="1200150" cy="2476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41148" rIns="27432" bIns="0" anchor="t" upright="1"/>
        <a:lstStyle/>
        <a:p>
          <a:pPr algn="ctr" rtl="0">
            <a:defRPr sz="1000"/>
          </a:pPr>
          <a:r>
            <a:rPr lang="th-TH" sz="1200" b="1" i="0" strike="noStrike">
              <a:solidFill>
                <a:srgbClr val="000000"/>
              </a:solidFill>
              <a:latin typeface="Cordia New"/>
              <a:cs typeface="Cordia New"/>
            </a:rPr>
            <a:t>กรอกราคา ลงในช่องนี้</a:t>
          </a:r>
        </a:p>
      </xdr:txBody>
    </xdr:sp>
    <xdr:clientData/>
  </xdr:twoCellAnchor>
  <xdr:twoCellAnchor>
    <xdr:from>
      <xdr:col>2</xdr:col>
      <xdr:colOff>1075236</xdr:colOff>
      <xdr:row>2</xdr:row>
      <xdr:rowOff>293159</xdr:rowOff>
    </xdr:from>
    <xdr:to>
      <xdr:col>3</xdr:col>
      <xdr:colOff>1189567</xdr:colOff>
      <xdr:row>3</xdr:row>
      <xdr:rowOff>199874</xdr:rowOff>
    </xdr:to>
    <xdr:sp macro="" textlink="">
      <xdr:nvSpPr>
        <xdr:cNvPr id="67" name="Text Box 4">
          <a:extLst>
            <a:ext uri="{FF2B5EF4-FFF2-40B4-BE49-F238E27FC236}">
              <a16:creationId xmlns:a16="http://schemas.microsoft.com/office/drawing/2014/main" id="{8CBEA3FF-02E8-4932-8264-9C32AF586F17}"/>
            </a:ext>
          </a:extLst>
        </xdr:cNvPr>
        <xdr:cNvSpPr txBox="1">
          <a:spLocks noChangeArrowheads="1"/>
        </xdr:cNvSpPr>
      </xdr:nvSpPr>
      <xdr:spPr bwMode="auto">
        <a:xfrm>
          <a:off x="3000375" y="1083734"/>
          <a:ext cx="1200150" cy="2476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41148" rIns="27432" bIns="0" anchor="t" upright="1"/>
        <a:lstStyle/>
        <a:p>
          <a:pPr algn="ctr" rtl="0">
            <a:defRPr sz="1000"/>
          </a:pPr>
          <a:r>
            <a:rPr lang="th-TH" sz="1200" b="1" i="0" strike="noStrike">
              <a:solidFill>
                <a:srgbClr val="000000"/>
              </a:solidFill>
              <a:latin typeface="Cordia New"/>
              <a:cs typeface="Cordia New"/>
            </a:rPr>
            <a:t>กรอกราคา ลงในช่องนี้</a:t>
          </a:r>
        </a:p>
      </xdr:txBody>
    </xdr:sp>
    <xdr:clientData/>
  </xdr:twoCellAnchor>
  <xdr:twoCellAnchor>
    <xdr:from>
      <xdr:col>2</xdr:col>
      <xdr:colOff>1075236</xdr:colOff>
      <xdr:row>2</xdr:row>
      <xdr:rowOff>293159</xdr:rowOff>
    </xdr:from>
    <xdr:to>
      <xdr:col>3</xdr:col>
      <xdr:colOff>1189567</xdr:colOff>
      <xdr:row>3</xdr:row>
      <xdr:rowOff>199874</xdr:rowOff>
    </xdr:to>
    <xdr:sp macro="" textlink="">
      <xdr:nvSpPr>
        <xdr:cNvPr id="68" name="Text Box 6">
          <a:extLst>
            <a:ext uri="{FF2B5EF4-FFF2-40B4-BE49-F238E27FC236}">
              <a16:creationId xmlns:a16="http://schemas.microsoft.com/office/drawing/2014/main" id="{EEF20526-40D3-4FFC-B39E-36B2F5469510}"/>
            </a:ext>
          </a:extLst>
        </xdr:cNvPr>
        <xdr:cNvSpPr txBox="1">
          <a:spLocks noChangeArrowheads="1"/>
        </xdr:cNvSpPr>
      </xdr:nvSpPr>
      <xdr:spPr bwMode="auto">
        <a:xfrm>
          <a:off x="3000375" y="1083734"/>
          <a:ext cx="1200150" cy="2476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41148" rIns="27432" bIns="0" anchor="t" upright="1"/>
        <a:lstStyle/>
        <a:p>
          <a:pPr algn="ctr" rtl="0">
            <a:defRPr sz="1000"/>
          </a:pPr>
          <a:r>
            <a:rPr lang="th-TH" sz="1200" b="1" i="0" strike="noStrike">
              <a:solidFill>
                <a:srgbClr val="000000"/>
              </a:solidFill>
              <a:latin typeface="Cordia New"/>
              <a:cs typeface="Cordia New"/>
            </a:rPr>
            <a:t>กรอกราคา ลงในช่องนี้</a:t>
          </a:r>
        </a:p>
      </xdr:txBody>
    </xdr:sp>
    <xdr:clientData/>
  </xdr:twoCellAnchor>
  <xdr:twoCellAnchor>
    <xdr:from>
      <xdr:col>2</xdr:col>
      <xdr:colOff>1075236</xdr:colOff>
      <xdr:row>2</xdr:row>
      <xdr:rowOff>293159</xdr:rowOff>
    </xdr:from>
    <xdr:to>
      <xdr:col>3</xdr:col>
      <xdr:colOff>1189567</xdr:colOff>
      <xdr:row>3</xdr:row>
      <xdr:rowOff>199874</xdr:rowOff>
    </xdr:to>
    <xdr:sp macro="" textlink="">
      <xdr:nvSpPr>
        <xdr:cNvPr id="69" name="Text Box 2">
          <a:extLst>
            <a:ext uri="{FF2B5EF4-FFF2-40B4-BE49-F238E27FC236}">
              <a16:creationId xmlns:a16="http://schemas.microsoft.com/office/drawing/2014/main" id="{4915F2DD-AB2E-4BAD-88A9-FCE5D01F7FF7}"/>
            </a:ext>
          </a:extLst>
        </xdr:cNvPr>
        <xdr:cNvSpPr txBox="1">
          <a:spLocks noChangeArrowheads="1"/>
        </xdr:cNvSpPr>
      </xdr:nvSpPr>
      <xdr:spPr bwMode="auto">
        <a:xfrm>
          <a:off x="3000375" y="1083734"/>
          <a:ext cx="1200150" cy="2476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41148" rIns="27432" bIns="0" anchor="t" upright="1"/>
        <a:lstStyle/>
        <a:p>
          <a:pPr algn="ctr" rtl="0">
            <a:defRPr sz="1000"/>
          </a:pPr>
          <a:r>
            <a:rPr lang="th-TH" sz="1200" b="1" i="0" strike="noStrike">
              <a:solidFill>
                <a:srgbClr val="000000"/>
              </a:solidFill>
              <a:latin typeface="Cordia New"/>
              <a:cs typeface="Cordia New"/>
            </a:rPr>
            <a:t>กรอกราคา ลงในช่องนี้</a:t>
          </a:r>
        </a:p>
      </xdr:txBody>
    </xdr:sp>
    <xdr:clientData/>
  </xdr:twoCellAnchor>
  <xdr:twoCellAnchor>
    <xdr:from>
      <xdr:col>3</xdr:col>
      <xdr:colOff>495300</xdr:colOff>
      <xdr:row>3</xdr:row>
      <xdr:rowOff>209550</xdr:rowOff>
    </xdr:from>
    <xdr:to>
      <xdr:col>3</xdr:col>
      <xdr:colOff>762000</xdr:colOff>
      <xdr:row>3</xdr:row>
      <xdr:rowOff>314325</xdr:rowOff>
    </xdr:to>
    <xdr:sp macro="" textlink="">
      <xdr:nvSpPr>
        <xdr:cNvPr id="161562" name="AutoShape 3">
          <a:extLst>
            <a:ext uri="{FF2B5EF4-FFF2-40B4-BE49-F238E27FC236}">
              <a16:creationId xmlns:a16="http://schemas.microsoft.com/office/drawing/2014/main" id="{2A943EE3-E5E4-491A-A26B-509D7325E8A2}"/>
            </a:ext>
          </a:extLst>
        </xdr:cNvPr>
        <xdr:cNvSpPr>
          <a:spLocks noChangeArrowheads="1"/>
        </xdr:cNvSpPr>
      </xdr:nvSpPr>
      <xdr:spPr bwMode="auto">
        <a:xfrm>
          <a:off x="3505200" y="1333500"/>
          <a:ext cx="266700" cy="104775"/>
        </a:xfrm>
        <a:prstGeom prst="downArrow">
          <a:avLst>
            <a:gd name="adj1" fmla="val 50000"/>
            <a:gd name="adj2" fmla="val 250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1075236</xdr:colOff>
      <xdr:row>2</xdr:row>
      <xdr:rowOff>293159</xdr:rowOff>
    </xdr:from>
    <xdr:to>
      <xdr:col>3</xdr:col>
      <xdr:colOff>1189567</xdr:colOff>
      <xdr:row>3</xdr:row>
      <xdr:rowOff>199874</xdr:rowOff>
    </xdr:to>
    <xdr:sp macro="" textlink="">
      <xdr:nvSpPr>
        <xdr:cNvPr id="71" name="Text Box 4">
          <a:extLst>
            <a:ext uri="{FF2B5EF4-FFF2-40B4-BE49-F238E27FC236}">
              <a16:creationId xmlns:a16="http://schemas.microsoft.com/office/drawing/2014/main" id="{2DA5FBA0-43CD-4A89-8501-35310C1E6A27}"/>
            </a:ext>
          </a:extLst>
        </xdr:cNvPr>
        <xdr:cNvSpPr txBox="1">
          <a:spLocks noChangeArrowheads="1"/>
        </xdr:cNvSpPr>
      </xdr:nvSpPr>
      <xdr:spPr bwMode="auto">
        <a:xfrm>
          <a:off x="3000375" y="1083734"/>
          <a:ext cx="1200150" cy="2476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41148" rIns="27432" bIns="0" anchor="t" upright="1"/>
        <a:lstStyle/>
        <a:p>
          <a:pPr algn="ctr" rtl="0">
            <a:defRPr sz="1000"/>
          </a:pPr>
          <a:r>
            <a:rPr lang="th-TH" sz="1200" b="1" i="0" strike="noStrike">
              <a:solidFill>
                <a:srgbClr val="000000"/>
              </a:solidFill>
              <a:latin typeface="Cordia New"/>
              <a:cs typeface="Cordia New"/>
            </a:rPr>
            <a:t>กรอกราคา ลงในช่องนี้</a:t>
          </a:r>
        </a:p>
      </xdr:txBody>
    </xdr:sp>
    <xdr:clientData/>
  </xdr:twoCellAnchor>
  <xdr:twoCellAnchor>
    <xdr:from>
      <xdr:col>3</xdr:col>
      <xdr:colOff>495300</xdr:colOff>
      <xdr:row>3</xdr:row>
      <xdr:rowOff>209550</xdr:rowOff>
    </xdr:from>
    <xdr:to>
      <xdr:col>3</xdr:col>
      <xdr:colOff>762000</xdr:colOff>
      <xdr:row>3</xdr:row>
      <xdr:rowOff>314325</xdr:rowOff>
    </xdr:to>
    <xdr:sp macro="" textlink="">
      <xdr:nvSpPr>
        <xdr:cNvPr id="161564" name="AutoShape 5">
          <a:extLst>
            <a:ext uri="{FF2B5EF4-FFF2-40B4-BE49-F238E27FC236}">
              <a16:creationId xmlns:a16="http://schemas.microsoft.com/office/drawing/2014/main" id="{6BCEFBA3-A964-424D-8B0E-6A90EA7DDF2C}"/>
            </a:ext>
          </a:extLst>
        </xdr:cNvPr>
        <xdr:cNvSpPr>
          <a:spLocks noChangeArrowheads="1"/>
        </xdr:cNvSpPr>
      </xdr:nvSpPr>
      <xdr:spPr bwMode="auto">
        <a:xfrm>
          <a:off x="3505200" y="1333500"/>
          <a:ext cx="266700" cy="104775"/>
        </a:xfrm>
        <a:prstGeom prst="downArrow">
          <a:avLst>
            <a:gd name="adj1" fmla="val 50000"/>
            <a:gd name="adj2" fmla="val 250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1075236</xdr:colOff>
      <xdr:row>2</xdr:row>
      <xdr:rowOff>293159</xdr:rowOff>
    </xdr:from>
    <xdr:to>
      <xdr:col>3</xdr:col>
      <xdr:colOff>1189567</xdr:colOff>
      <xdr:row>3</xdr:row>
      <xdr:rowOff>199874</xdr:rowOff>
    </xdr:to>
    <xdr:sp macro="" textlink="">
      <xdr:nvSpPr>
        <xdr:cNvPr id="73" name="Text Box 6">
          <a:extLst>
            <a:ext uri="{FF2B5EF4-FFF2-40B4-BE49-F238E27FC236}">
              <a16:creationId xmlns:a16="http://schemas.microsoft.com/office/drawing/2014/main" id="{BD4755B2-C1A5-47EB-9D63-E2EA9396A1DF}"/>
            </a:ext>
          </a:extLst>
        </xdr:cNvPr>
        <xdr:cNvSpPr txBox="1">
          <a:spLocks noChangeArrowheads="1"/>
        </xdr:cNvSpPr>
      </xdr:nvSpPr>
      <xdr:spPr bwMode="auto">
        <a:xfrm>
          <a:off x="3000375" y="1083734"/>
          <a:ext cx="1200150" cy="2476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41148" rIns="27432" bIns="0" anchor="t" upright="1"/>
        <a:lstStyle/>
        <a:p>
          <a:pPr algn="ctr" rtl="0">
            <a:defRPr sz="1000"/>
          </a:pPr>
          <a:r>
            <a:rPr lang="th-TH" sz="1200" b="1" i="0" strike="noStrike">
              <a:solidFill>
                <a:srgbClr val="000000"/>
              </a:solidFill>
              <a:latin typeface="Cordia New"/>
              <a:cs typeface="Cordia New"/>
            </a:rPr>
            <a:t>กรอกราคา ลงในช่องนี้</a:t>
          </a:r>
        </a:p>
      </xdr:txBody>
    </xdr:sp>
    <xdr:clientData/>
  </xdr:twoCellAnchor>
  <xdr:twoCellAnchor>
    <xdr:from>
      <xdr:col>3</xdr:col>
      <xdr:colOff>495300</xdr:colOff>
      <xdr:row>3</xdr:row>
      <xdr:rowOff>209550</xdr:rowOff>
    </xdr:from>
    <xdr:to>
      <xdr:col>3</xdr:col>
      <xdr:colOff>762000</xdr:colOff>
      <xdr:row>3</xdr:row>
      <xdr:rowOff>314325</xdr:rowOff>
    </xdr:to>
    <xdr:sp macro="" textlink="">
      <xdr:nvSpPr>
        <xdr:cNvPr id="161566" name="AutoShape 7">
          <a:extLst>
            <a:ext uri="{FF2B5EF4-FFF2-40B4-BE49-F238E27FC236}">
              <a16:creationId xmlns:a16="http://schemas.microsoft.com/office/drawing/2014/main" id="{67C455FF-3E0E-4E86-9923-FEFDE8DFDCF2}"/>
            </a:ext>
          </a:extLst>
        </xdr:cNvPr>
        <xdr:cNvSpPr>
          <a:spLocks noChangeArrowheads="1"/>
        </xdr:cNvSpPr>
      </xdr:nvSpPr>
      <xdr:spPr bwMode="auto">
        <a:xfrm>
          <a:off x="3505200" y="1333500"/>
          <a:ext cx="266700" cy="104775"/>
        </a:xfrm>
        <a:prstGeom prst="downArrow">
          <a:avLst>
            <a:gd name="adj1" fmla="val 50000"/>
            <a:gd name="adj2" fmla="val 250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Salaya2/d_salaya2/WINDOWS/TEMP/Cost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WINDOWS\TEMP\&#3648;&#3626;&#3609;&#3629;&#3619;&#3634;&#3588;&#3634;-%20(&#3626;&#3641;&#3605;&#3619;)-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3591;&#3634;&#3609;&#3619;&#3634;&#3594;&#3585;&#3634;&#3619;\&#3619;&#3634;&#3594;&#3585;&#3634;&#3619;\&#3585;&#3619;&#3617;&#3605;&#3656;&#3634;&#3591;&#3654;\&#3626;&#3635;&#3609;&#3633;&#3585;&#3591;&#3634;&#3609;&#3611;&#3621;&#3633;&#3604;&#3631;\&#3627;&#3657;&#3629;&#3591;&#3611;&#3619;&#3632;&#3594;&#3640;&#3617;%20&#3626;&#3606;&#3634;&#3610;&#3633;&#3609;&#3614;&#3619;&#3632;&#3610;&#3619;&#3617;&#3619;&#3634;&#3594;&#3609;&#3585;%2010355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Surangrut/d/New%20%20Folder(2)/&#3591;&#3634;&#3609;&#3586;&#3629;&#3591;&#3626;&#3640;&#3619;&#3634;&#3591;&#3588;&#3660;&#3619;&#3633;&#3605;&#3609;&#3660;/&#3649;&#3610;&#3610;&#3615;&#3619;&#3629;&#3617;&#3660;%20BOQ/backup/lrm/load%20%20schedul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Documents%20and%20Settings\Administrator\Local%20Settings\Temporary%20Internet%20Files\Content.IE5\V283UDW7\45-8708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สรุป"/>
      <sheetName val="ศูนย์การแพทย์"/>
      <sheetName val="หอพักผู้ป่วย"/>
      <sheetName val="อาคารบริการ"/>
      <sheetName val="สรศป"/>
      <sheetName val="Cost2"/>
      <sheetName val="FR"/>
      <sheetName val="Sheet1"/>
      <sheetName val="산근"/>
      <sheetName val="วัดใต้"/>
      <sheetName val="#REF"/>
      <sheetName val="封面 "/>
      <sheetName val="粉刷"/>
      <sheetName val="裝修"/>
      <sheetName val="風管工程"/>
      <sheetName val="合約價"/>
      <sheetName val="ราคาต่อหน่วย2-9"/>
      <sheetName val="รวมราคาทั้งสิ้น"/>
      <sheetName val="????"/>
      <sheetName val="_x0000__x0000__x0000__x0000__x0000_@_x001c__x0014__x0000__x0000__x0000__x0000__x0000__x0002__x0011__x0014__x0000__x0000__x0000__x0000__x0000_ñCe?_x0001__x0000__x0000__x0000_0_x0000_"/>
      <sheetName val=""/>
      <sheetName val="JUNE"/>
      <sheetName val="ADM_A"/>
      <sheetName val="JUNE1"/>
      <sheetName val="Admin"/>
      <sheetName val="CDC"/>
      <sheetName val="Estate"/>
      <sheetName val="Fire"/>
      <sheetName val="Guest"/>
      <sheetName val="Medical"/>
      <sheetName val="PR"/>
      <sheetName val="PRE"/>
      <sheetName val="Secutiry"/>
      <sheetName val="Waste"/>
      <sheetName val="SUMMERY (BOQ)"/>
      <sheetName val="FIRST FLOOR"/>
      <sheetName val="SECOND FLOOR"/>
      <sheetName val="3RD FLOOR"/>
      <sheetName val="4 TH FLOOR"/>
      <sheetName val="1ST-4TH DOOR WORK"/>
      <sheetName val="1ST-4TH MAIL&amp;FEMALE TOILET"/>
      <sheetName val="5THFLOOR LIFT LOBBY&amp;CORRIDOR"/>
      <sheetName val="Back Up"/>
      <sheetName val="Matt_Guest"/>
      <sheetName val="SUM-AIR-Submit"/>
      <sheetName val="FAB별"/>
      <sheetName val="?????@_x001c__x0014_?????_x0002__x0011__x0014_?????ñCe?_x0001_???0?"/>
      <sheetName val="Concrete Beam"/>
      <sheetName val="AR(AUF)"/>
      <sheetName val="D&amp;W(AUF)"/>
      <sheetName val="EE"/>
      <sheetName val="RO(AUF)"/>
      <sheetName val="SAN(AUF)"/>
      <sheetName val="SUM_ALL"/>
      <sheetName val="Road&amp;Fence(AUF)"/>
      <sheetName val="ถนน+รั้ว"/>
      <sheetName val="boq"/>
      <sheetName val="PL"/>
      <sheetName val="Boq(1)"/>
      <sheetName val="封面_"/>
      <sheetName val="@ñCe?0"/>
      <sheetName val="____"/>
      <sheetName val="_____@_x001c__x0014_______x0002__x0011__x0014______ñCe__x0001____0_"/>
      <sheetName val="封面_1"/>
      <sheetName val="封面_2"/>
      <sheetName val="封面_3"/>
      <sheetName val="SCIB_Proforma"/>
      <sheetName val="SCIB_Data"/>
      <sheetName val="_x005f_x0000__x005f_x0000__x005f_x0000__x005f_x0000__x0"/>
      <sheetName val="_____@_x005f_x001c__x005f_x0014_______x0002"/>
      <sheetName val="@ñCe_0"/>
      <sheetName val="ส่งมอบงาน "/>
      <sheetName val="ปก"/>
      <sheetName val="ใบแจ้งหนี้"/>
      <sheetName val="Grand Summary (2)"/>
      <sheetName val="Grand Summary "/>
      <sheetName val=" BOQ WELCOME "/>
      <sheetName val="Grand_Sum"/>
      <sheetName val="Sum_TC"/>
      <sheetName val="002"/>
      <sheetName val="003"/>
      <sheetName val="004"/>
      <sheetName val="Grand_Sum VO"/>
      <sheetName val="Sum_VIP VO"/>
      <sheetName val="SUMMERY_(BOQ)"/>
      <sheetName val="FIRST_FLOOR"/>
      <sheetName val="SECOND_FLOOR"/>
      <sheetName val="3RD_FLOOR"/>
      <sheetName val="4_TH_FLOOR"/>
      <sheetName val="1ST-4TH_DOOR_WORK"/>
      <sheetName val="1ST-4TH_MAIL&amp;FEMALE_TOILET"/>
      <sheetName val="5THFLOOR_LIFT_LOBBY&amp;CORRIDOR"/>
      <sheetName val="Back_Up"/>
      <sheetName val="SAN REDUCED 1"/>
      <sheetName val="Invoice"/>
      <sheetName val="Struc"/>
      <sheetName val="Ratio"/>
      <sheetName val="Ratio Quantities"/>
      <sheetName val="Foundation_VE"/>
      <sheetName val="Column_VE (Coppper)"/>
      <sheetName val="CORE WALL (GL 38-39 I-R)VE"/>
      <sheetName val="CORE WALL (GL 14-19 I-R)VE"/>
      <sheetName val="CORE WALL (GL 27-28 C-F)VE"/>
      <sheetName val="CORE WALL (GL 53-54 J)VE"/>
      <sheetName val="CORE WALL (GL 56-57 J-P)VE"/>
      <sheetName val="CORE WALL (GL 33 C-L)VE"/>
      <sheetName val="Staircase"/>
      <sheetName val="RC Wall"/>
      <sheetName val="Struc. Steel"/>
      <sheetName val="Std.RC Wall"/>
      <sheetName val="Std. Column "/>
      <sheetName val="Foundation"/>
      <sheetName val="Column_VE"/>
      <sheetName val="GFAไม้แบบท้องพื้น"/>
      <sheetName val="Struc Check Table อาคาร 1"/>
      <sheetName val="STR"/>
      <sheetName val="Sheet2"/>
      <sheetName val="S3 Architectural"/>
      <sheetName val="Concrete_Beam"/>
      <sheetName val="SUMMERY_(BOQ)1"/>
      <sheetName val="FIRST_FLOOR1"/>
      <sheetName val="SECOND_FLOOR1"/>
      <sheetName val="3RD_FLOOR1"/>
      <sheetName val="4_TH_FLOOR1"/>
      <sheetName val="1ST-4TH_DOOR_WORK1"/>
      <sheetName val="1ST-4TH_MAIL&amp;FEMALE_TOILET1"/>
      <sheetName val="5THFLOOR_LIFT_LOBBY&amp;CORRIDOR1"/>
      <sheetName val="Back_Up1"/>
      <sheetName val="Concrete_Beam1"/>
      <sheetName val="SUMMERY_(BOQ)2"/>
      <sheetName val="FIRST_FLOOR2"/>
      <sheetName val="SECOND_FLOOR2"/>
      <sheetName val="3RD_FLOOR2"/>
      <sheetName val="4_TH_FLOOR2"/>
      <sheetName val="1ST-4TH_DOOR_WORK2"/>
      <sheetName val="1ST-4TH_MAIL&amp;FEMALE_TOILET2"/>
      <sheetName val="5THFLOOR_LIFT_LOBBY&amp;CORRIDOR2"/>
      <sheetName val="Back_Up2"/>
      <sheetName val="Concrete_Beam2"/>
      <sheetName val="SUMMERY_(BOQ)3"/>
      <sheetName val="FIRST_FLOOR3"/>
      <sheetName val="SECOND_FLOOR3"/>
      <sheetName val="3RD_FLOOR3"/>
      <sheetName val="4_TH_FLOOR3"/>
      <sheetName val="1ST-4TH_DOOR_WORK3"/>
      <sheetName val="1ST-4TH_MAIL&amp;FEMALE_TOILET3"/>
      <sheetName val="5THFLOOR_LIFT_LOBBY&amp;CORRIDOR3"/>
      <sheetName val="Back_Up3"/>
      <sheetName val="Concrete_Beam3"/>
      <sheetName val="?????@??????????ñCe????0?"/>
      <sheetName val="7IFS-5A"/>
      <sheetName val="封面_4"/>
      <sheetName val="Data Sheet"/>
      <sheetName val="Interial"/>
      <sheetName val="EST-FOOTING (G)"/>
      <sheetName val="ข้อมูลประตู T1"/>
      <sheetName val="ข้อมูลหน้าต่าง T1"/>
      <sheetName val="ข้อมูลหน้าต่าง T3"/>
      <sheetName val="ข้อมูลประตู T2"/>
      <sheetName val="_x005f_x005f_x005f_x0000__x005f_x005f_x005f_x0000__x005"/>
      <sheetName val="_____@_x005f_x005f_x005f_x001c__x0014"/>
      <sheetName val="_____@_x005f_x005f_x005f_x001c__x005f_x005f_x0014"/>
      <sheetName val="_x005f_x005f_x005f_x005f_x005f_x005f_x005f_x0000__x005f"/>
      <sheetName val="_____@_x005f_x005f_x005f_x005f_x005f_x005f_x005f_x001c_"/>
      <sheetName val="_x0000__x0000__x0000__x0000__x0"/>
      <sheetName val="_____@_x001c__x0014_______x0002"/>
      <sheetName val="_x005f_x0000__x005f_x0000__x005"/>
      <sheetName val="_____@_x005f_x001c__x0014"/>
      <sheetName val="Recovered_Sheet1"/>
      <sheetName val="TOTAL -BUILDING E1"/>
      <sheetName val="SUM - MEP(E1) "/>
      <sheetName val="EE(E1)"/>
      <sheetName val="Com(E1)"/>
      <sheetName val="Air(E1 )"/>
      <sheetName val="San(E1)"/>
      <sheetName val="Fp(E1)   "/>
      <sheetName val="SUMMARY MEP"/>
      <sheetName val="Prelim"/>
      <sheetName val="พื้นที่อาคาร"/>
      <sheetName val="SUM - MEP BUILDING"/>
      <sheetName val="Electrical System "/>
      <sheetName val="Commuication System"/>
      <sheetName val="Air Conditioning  System  "/>
      <sheetName val="Sanitary System "/>
      <sheetName val="Fire Protection System "/>
      <sheetName val="Check"/>
      <sheetName val="Cost per SQM_M&amp;E"/>
      <sheetName val=" FS"/>
      <sheetName val="Sch_1_EE"/>
      <sheetName val="Sch.2 SN"/>
      <sheetName val="Sch.3 FP"/>
      <sheetName val="Sch.4 AC"/>
      <sheetName val="Sch.6 Prelim"/>
      <sheetName val="ปี 2562"/>
      <sheetName val="จ่ายเงิน"/>
      <sheetName val="stair"/>
      <sheetName val="Construction"/>
      <sheetName val="schedule_1"/>
      <sheetName val="KKC Brkdwn"/>
      <sheetName val="?????@_x005f_x001c__x005f_x0014_?????_x0002"/>
      <sheetName val="Sum.ALL"/>
      <sheetName val="รายการ VE"/>
      <sheetName val="PILE"/>
      <sheetName val="sum_ARC"/>
      <sheetName val="Public"/>
      <sheetName val="รวมห้องพัก"/>
      <sheetName val="HS"/>
      <sheetName val="Type A-1"/>
      <sheetName val="Type A-1M"/>
      <sheetName val="Type B-1"/>
      <sheetName val="Type C1"/>
      <sheetName val="Type C-2"/>
      <sheetName val="Type C-3"/>
      <sheetName val="Type C-5"/>
      <sheetName val="Type DP-5"/>
      <sheetName val="Type LOFT-1"/>
      <sheetName val="Type LOFT-2 "/>
      <sheetName val="Type LOFT-2M"/>
      <sheetName val="Type LOFT 3"/>
      <sheetName val="Type LOFT-4"/>
      <sheetName val="Type LOFT-5"/>
      <sheetName val="Type LOFT-6"/>
      <sheetName val="Type LOFT-7"/>
      <sheetName val="Type PH-A"/>
      <sheetName val="Type PH-B"/>
      <sheetName val="Type PH-C"/>
      <sheetName val="Type PH-D"/>
      <sheetName val="Type PH-E"/>
      <sheetName val="Hard"/>
      <sheetName val="Sum LAND"/>
      <sheetName val="Landscape"/>
      <sheetName val="SUM M&amp;E"/>
      <sheetName val="SN"/>
      <sheetName val="AC"/>
      <sheetName val="EX-WORK"/>
      <sheetName val="ปร5"/>
      <sheetName val="ราคาวัสดุ"/>
      <sheetName val="10 ข้อมูลวัสดุ-ค่าดำเนิน"/>
      <sheetName val="REF ONLY2"/>
      <sheetName val="Factor F Data"/>
      <sheetName val="Garph Work-Cost"/>
      <sheetName val="Discounted Cash Flow"/>
      <sheetName val="ค่าใช้จ่ายและแผนการเบิก"/>
      <sheetName val="Grand Summary ( Variation)"/>
      <sheetName val="ค่าใช้จ่ายและแผนการเบิกolan"/>
      <sheetName val="ST work con.M"/>
      <sheetName val="ST work con.carpark"/>
      <sheetName val="ST work M"/>
      <sheetName val="ST work Facad(M) "/>
      <sheetName val="ST work carpark"/>
      <sheetName val="back up arc.Car Park"/>
      <sheetName val="backup str.carpark"/>
      <sheetName val="back up arc. M"/>
      <sheetName val="แยกงาน ผนัง พื้น ฝ้า สี"/>
      <sheetName val="Grand SUMMARY MEP "/>
      <sheetName val="แยกงาน"/>
      <sheetName val="แยกงาน (2)"/>
      <sheetName val="Cctmst"/>
      <sheetName val="index"/>
      <sheetName val="合成単価作成・-BLDG"/>
      <sheetName val="A"/>
      <sheetName val="一発シート"/>
      <sheetName val="BOX Cryostat Details"/>
      <sheetName val="Driver Linac Layout"/>
      <sheetName val="Inputs"/>
      <sheetName val="Magnet Details"/>
      <sheetName val="King 1"/>
      <sheetName val="mat"/>
      <sheetName val="QuantitySegment"/>
      <sheetName val="Fee Rate Summary"/>
      <sheetName val="แผนงาน อบต ท่าลาน(ส่งเทศบาล)"/>
      <sheetName val="l-fixer"/>
      <sheetName val="Bill No. 2 - Carpark"/>
      <sheetName val="_____@_x005f_x001c__x005f_x005f_x0014"/>
      <sheetName val="_x005f_x005f_x005f_x0000__x005f"/>
      <sheetName val="_____@_x005f_x005f_x005f_x001c_"/>
      <sheetName val="cov-estimate"/>
      <sheetName val="Sheet5"/>
      <sheetName val="_____@__________ñCe____0_"/>
      <sheetName val="A1.2"/>
      <sheetName val="Construction cost assumption"/>
      <sheetName val="JLL Assumption"/>
      <sheetName val="Retail Program&amp;Rev Assumption"/>
      <sheetName val="OR21 Final Forecast Rev.2"/>
      <sheetName val="Summary Forecast Budget 1&amp;2"/>
      <sheetName val="Summary Forecast Budget Rev 2"/>
      <sheetName val="Backup OR21 "/>
      <sheetName val="BOQ  VI 03.09.19 "/>
      <sheetName val="Backup BR.BMA"/>
      <sheetName val="Budget for ENT"/>
      <sheetName val="ADJ. D-Wall&amp;BR Ent. Rev.2.1"/>
      <sheetName val="Rebar+Conพื้น Waste10%"/>
      <sheetName val="Backup D-Wall Ent. 13.07.19"/>
      <sheetName val="Backup BR.ENT. 13.07.19"/>
      <sheetName val="IMP OR21 2019.07.11"/>
      <sheetName val="detail "/>
      <sheetName val="Q190802"/>
      <sheetName val="Total"/>
      <sheetName val="back up FL.4"/>
      <sheetName val="Car."/>
      <sheetName val="TDC COA Sumry"/>
      <sheetName val="COA Sumry by Area"/>
      <sheetName val="COA Sumry by Contr"/>
      <sheetName val="COA Sumry by RG"/>
      <sheetName val="TDC COA Grp Sumry"/>
      <sheetName val="TDC Item Dets-Full"/>
      <sheetName val="TDC Item Dets-IPM-Full"/>
      <sheetName val="TDC Item Dets"/>
      <sheetName val="TDC Item Sumry"/>
      <sheetName val="TDC Key Qty Sumry"/>
      <sheetName val="List - Components"/>
      <sheetName val="List - Equipment"/>
      <sheetName val="Project Metrics"/>
      <sheetName val="COA Sumry - Std Imp"/>
      <sheetName val="Contr TDC - Std Imp"/>
      <sheetName val="Item Sumry - Std Imp"/>
      <sheetName val="Proj TIC - Std Imp"/>
      <sheetName val="Unit Costs - Std Imp"/>
      <sheetName val="Unit MH - Std Imp"/>
      <sheetName val="?????@_x005f_x005f_x005f_x001c__x005f_x005f_x0014"/>
      <sheetName val="FitOutConfCentre"/>
      <sheetName val="Sap_Actual"/>
      <sheetName val="_x005f_x005f_x005F"/>
      <sheetName val="Mat_Source"/>
      <sheetName val="Unit_Div6"/>
      <sheetName val="ทำนบดิน 4"/>
      <sheetName val="Purchase Order"/>
      <sheetName val="Customize Your Purchase Order"/>
      <sheetName val="5-2"/>
      <sheetName val="ค่าขนส่ง-1"/>
      <sheetName val="______________________Ce______2"/>
      <sheetName val="wa"/>
      <sheetName val="_x005f_x0000__x005f"/>
      <sheetName val="_____@_x005f_x001c_"/>
      <sheetName val="ส่งมอบงาน_"/>
      <sheetName val="Grand_Summary_(2)"/>
      <sheetName val="Grand_Summary_"/>
      <sheetName val="_BOQ_WELCOME_"/>
      <sheetName val="Grand_Sum_VO"/>
      <sheetName val="Sum_VIP_VO"/>
      <sheetName val="structure"/>
      <sheetName val="Factor F งาน DB."/>
      <sheetName val="Quotation-B1"/>
      <sheetName val="Summary"/>
      <sheetName val="Site OH-Main Construction"/>
      <sheetName val="Site OH-HMA"/>
      <sheetName val="DB-Material"/>
      <sheetName val="DB-Equipment_Man"/>
      <sheetName val="DB-Manpower"/>
      <sheetName val="Para Slurry Seal"/>
      <sheetName val="Agg. for Para Type III"/>
      <sheetName val="Agg. for Para TypeIII Haulage"/>
      <sheetName val="Mobilization-Equip"/>
      <sheetName val="Tack Coat-16+400A,B"/>
      <sheetName val="Earth Excavation"/>
      <sheetName val="B1_Embankment"/>
      <sheetName val="B1_Selected Mat"/>
      <sheetName val="B1_Subbase"/>
      <sheetName val="B1_CTB_In-Place"/>
      <sheetName val="B1_CTB In-Plant"/>
      <sheetName val="B1_CTB-Haulage"/>
      <sheetName val="HMA-Production-16+400A,B"/>
      <sheetName val="HMA-Paving-16+400A,B"/>
      <sheetName val="HMA-Haulage-16+400AB"/>
      <sheetName val="Tack Coat-17+100B"/>
      <sheetName val="HMA-Production-17+100B"/>
      <sheetName val="HMA-Paving-17+100B"/>
      <sheetName val="HMA-Haulage-17+100B"/>
      <sheetName val="Milling 5cm-ทางลงเชียงราก"/>
      <sheetName val="Tack Coat-ทางลงเชียงราก"/>
      <sheetName val="HMA-Production-ทางลงเชียงราก"/>
      <sheetName val="HMA-Paving-ทางลงเชียงราก"/>
      <sheetName val="HMA-Haulage-ทางลงเชียงราก"/>
      <sheetName val="Toll Fee"/>
      <sheetName val="Traffic Management"/>
      <sheetName val="กำพงกันตก"/>
      <sheetName val="รางระบายน้ำ"/>
      <sheetName val="?????@_x005f_x001c__x005f_x005f_x0014"/>
      <sheetName val="STMspry"/>
      <sheetName val="PsychroData"/>
      <sheetName val="Concrete_Beam4"/>
      <sheetName val="SUMMERY_(BOQ)4"/>
      <sheetName val="FIRST_FLOOR4"/>
      <sheetName val="SECOND_FLOOR4"/>
      <sheetName val="3RD_FLOOR4"/>
      <sheetName val="4_TH_FLOOR4"/>
      <sheetName val="1ST-4TH_DOOR_WORK4"/>
      <sheetName val="1ST-4TH_MAIL&amp;FEMALE_TOILET4"/>
      <sheetName val="5THFLOOR_LIFT_LOBBY&amp;CORRIDOR4"/>
      <sheetName val="Back_Up4"/>
      <sheetName val="field"/>
      <sheetName val="ตกแต่ง-อาคาร A"/>
      <sheetName val="ตกแต่ง-อาคาร B"/>
      <sheetName val="ตกแต่ง-อาคาร C"/>
      <sheetName val="ตกแต่ง-อาคาร E"/>
      <sheetName val="11 ข้อมูลงานCon"/>
      <sheetName val="12 ข้อมูลงานไม้แบบ"/>
      <sheetName val="MS Box"/>
      <sheetName val="MOLP C"/>
      <sheetName val="????_x0"/>
      <sheetName val="SAN_REDUCED_1"/>
      <sheetName val="S3_Architectural"/>
      <sheetName val="Ratio_Quantities"/>
      <sheetName val="Column_VE_(Coppper)"/>
      <sheetName val="CORE_WALL_(GL_38-39_I-R)VE"/>
      <sheetName val="CORE_WALL_(GL_14-19_I-R)VE"/>
      <sheetName val="CORE_WALL_(GL_27-28_C-F)VE"/>
      <sheetName val="CORE_WALL_(GL_53-54_J)VE"/>
      <sheetName val="CORE_WALL_(GL_56-57_J-P)VE"/>
      <sheetName val="CORE_WALL_(GL_33_C-L)VE"/>
      <sheetName val="RC_Wall"/>
      <sheetName val="Struc__Steel"/>
      <sheetName val="Std_RC_Wall"/>
      <sheetName val="Std__Column_"/>
      <sheetName val="Struc_Check_Table_อาคาร_1"/>
      <sheetName val="Sch 2"/>
      <sheetName val="封面_5"/>
      <sheetName val="ข้อมูลประตู_T1"/>
      <sheetName val="ข้อมูลหน้าต่าง_T1"/>
      <sheetName val="ข้อมูลหน้าต่าง_T3"/>
      <sheetName val="ข้อมูลประตู_T2"/>
      <sheetName val="_FS"/>
      <sheetName val="Sch_2_SN"/>
      <sheetName val="Sch_3_FP"/>
      <sheetName val="Sch_4_AC"/>
      <sheetName val="Sch_6_Prelim"/>
      <sheetName val="รายการ_VE"/>
      <sheetName val="Type_A-1"/>
      <sheetName val="Type_A-1M"/>
      <sheetName val="Type_B-1"/>
      <sheetName val="Type_C1"/>
      <sheetName val="Type_C-2"/>
      <sheetName val="Type_C-3"/>
      <sheetName val="Type_C-5"/>
      <sheetName val="Type_DP-5"/>
      <sheetName val="Type_LOFT-1"/>
      <sheetName val="Type_LOFT-2_"/>
      <sheetName val="Type_LOFT-2M"/>
      <sheetName val="Type_LOFT_3"/>
      <sheetName val="Type_LOFT-4"/>
      <sheetName val="Type_LOFT-5"/>
      <sheetName val="Type_LOFT-6"/>
      <sheetName val="Type_LOFT-7"/>
      <sheetName val="Type_PH-A"/>
      <sheetName val="Type_PH-B"/>
      <sheetName val="Type_PH-C"/>
      <sheetName val="Type_PH-D"/>
      <sheetName val="Type_PH-E"/>
      <sheetName val="Sum_LAND"/>
      <sheetName val="SUM_M&amp;E"/>
      <sheetName val="TOTAL_-BUILDING_E1"/>
      <sheetName val="ปี_2562"/>
      <sheetName val="_____x0"/>
      <sheetName val="36.rc. pipe(2หน้า)"/>
      <sheetName val="SUM_-_MEP(E1)_"/>
      <sheetName val="Air(E1_)"/>
      <sheetName val="Fp(E1)___"/>
      <sheetName val="SUMMARY_MEP"/>
      <sheetName val="SUM_-_MEP_BUILDING"/>
      <sheetName val="Electrical_System_"/>
      <sheetName val="Commuication_System"/>
      <sheetName val="Air_Conditioning__System__"/>
      <sheetName val="Sanitary_System_"/>
      <sheetName val="Fire_Protection_System_"/>
      <sheetName val="Data_Sheet"/>
      <sheetName val="EST-FOOTING_(G)"/>
      <sheetName val="Cost_per_SQM_M&amp;E"/>
      <sheetName val="KKC_Brkdwn"/>
      <sheetName val="Factor_F_Data"/>
      <sheetName val="Grand_Summary_(_Variation)"/>
      <sheetName val="ST_work_con_M"/>
      <sheetName val="ST_work_con_carpark"/>
      <sheetName val="ST_work_M"/>
      <sheetName val="ST_work_Facad(M)_"/>
      <sheetName val="ST_work_carpark"/>
      <sheetName val="back_up_arc_Car_Park"/>
      <sheetName val="backup_str_carpark"/>
      <sheetName val="back_up_arc__M"/>
      <sheetName val="แยกงาน_ผนัง_พื้น_ฝ้า_สี"/>
      <sheetName val="Grand_SUMMARY_MEP_"/>
      <sheetName val="แยกงาน_(2)"/>
      <sheetName val="_x0"/>
      <sheetName val="_____@______x0002"/>
      <sheetName val="King_1"/>
      <sheetName val="Discounted_Cash_Flow"/>
      <sheetName val="Garph_Work-Cost"/>
      <sheetName val="10_ข้อมูลวัสดุ-ค่าดำเนิน"/>
      <sheetName val="REF_ONLY2"/>
      <sheetName val="Fee_Rate_Summary"/>
      <sheetName val="A1_2"/>
      <sheetName val="Bill_No__2_-_Carpark"/>
      <sheetName val="แผนงาน_อบต_ท่าลาน(ส่งเทศบาล)"/>
      <sheetName val="OR21_Final_Forecast_Rev_2"/>
      <sheetName val="Summary_Forecast_Budget_1&amp;2"/>
      <sheetName val="Summary_Forecast_Budget_Rev_2"/>
      <sheetName val="Backup_OR21_"/>
      <sheetName val="BOQ__VI_03_09_19_"/>
      <sheetName val="Backup_BR_BMA"/>
      <sheetName val="Budget_for_ENT"/>
      <sheetName val="ADJ__D-Wall&amp;BR_Ent__Rev_2_1"/>
      <sheetName val="Rebar+Conพื้น_Waste10%"/>
      <sheetName val="Backup_D-Wall_Ent__13_07_19"/>
      <sheetName val="Backup_BR_ENT__13_07_19"/>
      <sheetName val="IMP_OR21_2019_07_11"/>
      <sheetName val="detail_"/>
      <sheetName val="Construction_cost_assumption"/>
      <sheetName val="JLL_Assumption"/>
      <sheetName val="封面_6"/>
      <sheetName val="SUMMERY_(BOQ)5"/>
      <sheetName val="FIRST_FLOOR5"/>
      <sheetName val="SECOND_FLOOR5"/>
      <sheetName val="3RD_FLOOR5"/>
      <sheetName val="4_TH_FLOOR5"/>
      <sheetName val="1ST-4TH_DOOR_WORK5"/>
      <sheetName val="1ST-4TH_MAIL&amp;FEMALE_TOILET5"/>
      <sheetName val="5THFLOOR_LIFT_LOBBY&amp;CORRIDOR5"/>
      <sheetName val="Back_Up5"/>
      <sheetName val="Concrete_Beam5"/>
      <sheetName val="ส่งมอบงาน_1"/>
      <sheetName val="Grand_Summary_(2)1"/>
      <sheetName val="Grand_Summary_1"/>
      <sheetName val="_BOQ_WELCOME_1"/>
      <sheetName val="Grand_Sum_VO1"/>
      <sheetName val="Sum_VIP_VO1"/>
      <sheetName val="SAN_REDUCED_11"/>
      <sheetName val="S3_Architectural1"/>
      <sheetName val="Ratio_Quantities1"/>
      <sheetName val="Column_VE_(Coppper)1"/>
      <sheetName val="CORE_WALL_(GL_38-39_I-R)VE1"/>
      <sheetName val="CORE_WALL_(GL_14-19_I-R)VE1"/>
      <sheetName val="CORE_WALL_(GL_27-28_C-F)VE1"/>
      <sheetName val="CORE_WALL_(GL_53-54_J)VE1"/>
      <sheetName val="CORE_WALL_(GL_56-57_J-P)VE1"/>
      <sheetName val="CORE_WALL_(GL_33_C-L)VE1"/>
      <sheetName val="RC_Wall1"/>
      <sheetName val="Struc__Steel1"/>
      <sheetName val="Std_RC_Wall1"/>
      <sheetName val="Std__Column_1"/>
      <sheetName val="Struc_Check_Table_อาคาร_11"/>
      <sheetName val="ข้อมูลประตู_T11"/>
      <sheetName val="ข้อมูลหน้าต่าง_T11"/>
      <sheetName val="ข้อมูลหน้าต่าง_T31"/>
      <sheetName val="ข้อมูลประตู_T21"/>
      <sheetName val="_FS1"/>
      <sheetName val="Sch_2_SN1"/>
      <sheetName val="Sch_3_FP1"/>
      <sheetName val="Sch_4_AC1"/>
      <sheetName val="Sch_6_Prelim1"/>
      <sheetName val="ปี_25621"/>
      <sheetName val="TOTAL_-BUILDING_E11"/>
      <sheetName val="SUM_-_MEP(E1)_1"/>
      <sheetName val="Air(E1_)1"/>
      <sheetName val="Fp(E1)___1"/>
      <sheetName val="Data_Sheet1"/>
      <sheetName val="SUMMARY_MEP1"/>
      <sheetName val="SUM_-_MEP_BUILDING1"/>
      <sheetName val="Electrical_System_1"/>
      <sheetName val="Commuication_System1"/>
      <sheetName val="Air_Conditioning__System__1"/>
      <sheetName val="Sanitary_System_1"/>
      <sheetName val="Fire_Protection_System_1"/>
      <sheetName val="EST-FOOTING_(G)1"/>
      <sheetName val="Cost_per_SQM_M&amp;E1"/>
      <sheetName val="Garph_Work-Cost1"/>
      <sheetName val="封面_7"/>
      <sheetName val="SUMMERY_(BOQ)6"/>
      <sheetName val="FIRST_FLOOR6"/>
      <sheetName val="SECOND_FLOOR6"/>
      <sheetName val="3RD_FLOOR6"/>
      <sheetName val="4_TH_FLOOR6"/>
      <sheetName val="1ST-4TH_DOOR_WORK6"/>
      <sheetName val="1ST-4TH_MAIL&amp;FEMALE_TOILET6"/>
      <sheetName val="5THFLOOR_LIFT_LOBBY&amp;CORRIDOR6"/>
      <sheetName val="Back_Up6"/>
      <sheetName val="Concrete_Beam6"/>
      <sheetName val="ส่งมอบงาน_2"/>
      <sheetName val="Grand_Summary_(2)2"/>
      <sheetName val="Grand_Summary_2"/>
      <sheetName val="_BOQ_WELCOME_2"/>
      <sheetName val="Grand_Sum_VO2"/>
      <sheetName val="Sum_VIP_VO2"/>
      <sheetName val="Ratio_Quantities2"/>
      <sheetName val="Column_VE_(Coppper)2"/>
      <sheetName val="CORE_WALL_(GL_38-39_I-R)VE2"/>
      <sheetName val="CORE_WALL_(GL_14-19_I-R)VE2"/>
      <sheetName val="CORE_WALL_(GL_27-28_C-F)VE2"/>
      <sheetName val="CORE_WALL_(GL_53-54_J)VE2"/>
      <sheetName val="CORE_WALL_(GL_56-57_J-P)VE2"/>
      <sheetName val="CORE_WALL_(GL_33_C-L)VE2"/>
      <sheetName val="RC_Wall2"/>
      <sheetName val="Struc__Steel2"/>
      <sheetName val="Std_RC_Wall2"/>
      <sheetName val="Std__Column_2"/>
      <sheetName val="Struc_Check_Table_อาคาร_12"/>
      <sheetName val="SAN_REDUCED_12"/>
      <sheetName val="S3_Architectural2"/>
      <sheetName val="TOTAL_-BUILDING_E12"/>
      <sheetName val="SUM_-_MEP(E1)_2"/>
      <sheetName val="Air(E1_)2"/>
      <sheetName val="Fp(E1)___2"/>
      <sheetName val="SUMMARY_MEP2"/>
      <sheetName val="SUM_-_MEP_BUILDING2"/>
      <sheetName val="Electrical_System_2"/>
      <sheetName val="Commuication_System2"/>
      <sheetName val="Air_Conditioning__System__2"/>
      <sheetName val="Sanitary_System_2"/>
      <sheetName val="Fire_Protection_System_2"/>
      <sheetName val="ข้อมูลประตู_T12"/>
      <sheetName val="ข้อมูลหน้าต่าง_T12"/>
      <sheetName val="_FS2"/>
      <sheetName val="Sch_2_SN2"/>
      <sheetName val="Sch_3_FP2"/>
      <sheetName val="Sch_4_AC2"/>
      <sheetName val="Sch_6_Prelim2"/>
      <sheetName val="EST-FOOTING_(G)2"/>
      <sheetName val="Data_Sheet2"/>
      <sheetName val="ข้อมูลหน้าต่าง_T32"/>
      <sheetName val="ข้อมูลประตู_T22"/>
      <sheetName val="Fee_Rate_Summary1"/>
      <sheetName val="Cost_per_SQM_M&amp;E2"/>
      <sheetName val="ปี_25622"/>
      <sheetName val="Garph_Work-Cost2"/>
      <sheetName val="封面_8"/>
      <sheetName val="SUMMERY_(BOQ)7"/>
      <sheetName val="FIRST_FLOOR7"/>
      <sheetName val="SECOND_FLOOR7"/>
      <sheetName val="3RD_FLOOR7"/>
      <sheetName val="4_TH_FLOOR7"/>
      <sheetName val="1ST-4TH_DOOR_WORK7"/>
      <sheetName val="1ST-4TH_MAIL&amp;FEMALE_TOILET7"/>
      <sheetName val="5THFLOOR_LIFT_LOBBY&amp;CORRIDOR7"/>
      <sheetName val="Back_Up7"/>
      <sheetName val="Concrete_Beam7"/>
      <sheetName val="ส่งมอบงาน_3"/>
      <sheetName val="Grand_Summary_(2)3"/>
      <sheetName val="Grand_Summary_3"/>
      <sheetName val="_BOQ_WELCOME_3"/>
      <sheetName val="Grand_Sum_VO3"/>
      <sheetName val="Sum_VIP_VO3"/>
      <sheetName val="Ratio_Quantities3"/>
      <sheetName val="Column_VE_(Coppper)3"/>
      <sheetName val="CORE_WALL_(GL_38-39_I-R)VE3"/>
      <sheetName val="CORE_WALL_(GL_14-19_I-R)VE3"/>
      <sheetName val="CORE_WALL_(GL_27-28_C-F)VE3"/>
      <sheetName val="CORE_WALL_(GL_53-54_J)VE3"/>
      <sheetName val="CORE_WALL_(GL_56-57_J-P)VE3"/>
      <sheetName val="CORE_WALL_(GL_33_C-L)VE3"/>
      <sheetName val="RC_Wall3"/>
      <sheetName val="Struc__Steel3"/>
      <sheetName val="Std_RC_Wall3"/>
      <sheetName val="Std__Column_3"/>
      <sheetName val="Struc_Check_Table_อาคาร_13"/>
      <sheetName val="SAN_REDUCED_13"/>
      <sheetName val="S3_Architectural3"/>
      <sheetName val="TOTAL_-BUILDING_E13"/>
      <sheetName val="SUM_-_MEP(E1)_3"/>
      <sheetName val="Air(E1_)3"/>
      <sheetName val="Fp(E1)___3"/>
      <sheetName val="SUMMARY_MEP3"/>
      <sheetName val="SUM_-_MEP_BUILDING3"/>
      <sheetName val="Electrical_System_3"/>
      <sheetName val="Commuication_System3"/>
      <sheetName val="Air_Conditioning__System__3"/>
      <sheetName val="Sanitary_System_3"/>
      <sheetName val="Fire_Protection_System_3"/>
      <sheetName val="ข้อมูลประตู_T13"/>
      <sheetName val="ข้อมูลหน้าต่าง_T13"/>
      <sheetName val="_FS3"/>
      <sheetName val="Sch_2_SN3"/>
      <sheetName val="Sch_3_FP3"/>
      <sheetName val="Sch_4_AC3"/>
      <sheetName val="Sch_6_Prelim3"/>
      <sheetName val="EST-FOOTING_(G)3"/>
      <sheetName val="Data_Sheet3"/>
      <sheetName val="ข้อมูลหน้าต่าง_T33"/>
      <sheetName val="ข้อมูลประตู_T23"/>
      <sheetName val="Fee_Rate_Summary2"/>
      <sheetName val="Cost_per_SQM_M&amp;E3"/>
      <sheetName val="ปี_25623"/>
      <sheetName val="Garph_Work-Cost3"/>
      <sheetName val="KKC_Brkdwn1"/>
      <sheetName val="Factor_F_Data1"/>
      <sheetName val="Grand_Summary_(_Variation)1"/>
      <sheetName val="ST_work_con_M1"/>
      <sheetName val="ST_work_con_carpark1"/>
      <sheetName val="ST_work_M1"/>
      <sheetName val="ST_work_Facad(M)_1"/>
      <sheetName val="ST_work_carpark1"/>
      <sheetName val="back_up_arc_Car_Park1"/>
      <sheetName val="backup_str_carpark1"/>
      <sheetName val="back_up_arc__M1"/>
      <sheetName val="แยกงาน_ผนัง_พื้น_ฝ้า_สี1"/>
      <sheetName val="Grand_SUMMARY_MEP_1"/>
      <sheetName val="แยกงาน_(2)1"/>
      <sheetName val="@ñCe?0`"/>
      <sheetName val="3-145 input plan"/>
      <sheetName val="bp bill-mark"/>
      <sheetName val="vo"/>
      <sheetName val="Attach1(สรุปรวม) "/>
      <sheetName val="Attach2(BOQ Detail) "/>
      <sheetName val="Attach3(Measurement)Footing"/>
      <sheetName val="Attach3(Measurement) (Topping)"/>
      <sheetName val="Attach3(Measurement) (FL FINISH"/>
      <sheetName val="Attach3(Check Sheet)"/>
      <sheetName val="Sheet3"/>
      <sheetName val=" (FL Finis)"/>
      <sheetName val="code"/>
      <sheetName val="Retail_Program&amp;Rev_Assumption"/>
      <sheetName val="Car_"/>
      <sheetName val="TDC_COA_Sumry"/>
      <sheetName val="COA_Sumry_by_Area"/>
      <sheetName val="COA_Sumry_by_Contr"/>
      <sheetName val="COA_Sumry_by_RG"/>
      <sheetName val="TDC_COA_Grp_Sumry"/>
      <sheetName val="TDC_Item_Dets-Full"/>
      <sheetName val="TDC_Item_Dets-IPM-Full"/>
      <sheetName val="TDC_Item_Dets"/>
      <sheetName val="TDC_Item_Sumry"/>
      <sheetName val="TDC_Key_Qty_Sumry"/>
      <sheetName val="List_-_Components"/>
      <sheetName val="List_-_Equipment"/>
      <sheetName val="Project_Metrics"/>
      <sheetName val="COA_Sumry_-_Std_Imp"/>
      <sheetName val="Contr_TDC_-_Std_Imp"/>
      <sheetName val="Item_Sumry_-_Std_Imp"/>
      <sheetName val="Proj_TIC_-_Std_Imp"/>
      <sheetName val="Unit_Costs_-_Std_Imp"/>
      <sheetName val="Unit_MH_-_Std_Imp"/>
      <sheetName val="PRICE LIST"/>
      <sheetName val="A.O.R."/>
      <sheetName val="SH-G"/>
      <sheetName val="BOX_Cryostat_Details"/>
      <sheetName val="Driver_Linac_Layout"/>
      <sheetName val="Magnet_Details"/>
      <sheetName val="รายการ_VE1"/>
      <sheetName val="Type_A-11"/>
      <sheetName val="Type_A-1M1"/>
      <sheetName val="Type_B-11"/>
      <sheetName val="Type_C11"/>
      <sheetName val="Type_C-21"/>
      <sheetName val="Type_C-31"/>
      <sheetName val="Type_C-51"/>
      <sheetName val="Type_DP-51"/>
      <sheetName val="Type_LOFT-11"/>
      <sheetName val="Type_LOFT-2_1"/>
      <sheetName val="Type_LOFT-2M1"/>
      <sheetName val="Type_LOFT_31"/>
      <sheetName val="Type_LOFT-41"/>
      <sheetName val="Type_LOFT-51"/>
      <sheetName val="Type_LOFT-61"/>
      <sheetName val="Type_LOFT-71"/>
      <sheetName val="Type_PH-A1"/>
      <sheetName val="Type_PH-B1"/>
      <sheetName val="Type_PH-C1"/>
      <sheetName val="Type_PH-D1"/>
      <sheetName val="Type_PH-E1"/>
      <sheetName val="Sum_LAND1"/>
      <sheetName val="SUM_M&amp;E1"/>
      <sheetName val="Discounted_Cash_Flow1"/>
      <sheetName val="Bill_No__2_-_Carpark1"/>
      <sheetName val="King_11"/>
      <sheetName val="10_ข้อมูลวัสดุ-ค่าดำเนิน1"/>
      <sheetName val="REF_ONLY21"/>
      <sheetName val="A1_21"/>
      <sheetName val="OR21_Final_Forecast_Rev_21"/>
      <sheetName val="Summary_Forecast_Budget_1&amp;21"/>
      <sheetName val="Summary_Forecast_Budget_Rev_21"/>
      <sheetName val="Backup_OR21_1"/>
      <sheetName val="BOQ__VI_03_09_19_1"/>
      <sheetName val="Backup_BR_BMA1"/>
      <sheetName val="Budget_for_ENT1"/>
      <sheetName val="ADJ__D-Wall&amp;BR_Ent__Rev_2_11"/>
      <sheetName val="Rebar+Conพื้น_Waste10%1"/>
      <sheetName val="Backup_D-Wall_Ent__13_07_191"/>
      <sheetName val="Backup_BR_ENT__13_07_191"/>
      <sheetName val="IMP_OR21_2019_07_111"/>
      <sheetName val="Car_1"/>
      <sheetName val="TDC_COA_Sumry1"/>
      <sheetName val="COA_Sumry_by_Area1"/>
      <sheetName val="COA_Sumry_by_Contr1"/>
      <sheetName val="COA_Sumry_by_RG1"/>
      <sheetName val="TDC_COA_Grp_Sumry1"/>
      <sheetName val="TDC_Item_Dets-Full1"/>
      <sheetName val="TDC_Item_Dets-IPM-Full1"/>
      <sheetName val="TDC_Item_Dets1"/>
      <sheetName val="TDC_Item_Sumry1"/>
      <sheetName val="TDC_Key_Qty_Sumry1"/>
      <sheetName val="List_-_Components1"/>
      <sheetName val="List_-_Equipment1"/>
      <sheetName val="Project_Metrics1"/>
      <sheetName val="COA_Sumry_-_Std_Imp1"/>
      <sheetName val="Contr_TDC_-_Std_Imp1"/>
      <sheetName val="Item_Sumry_-_Std_Imp1"/>
      <sheetName val="Proj_TIC_-_Std_Imp1"/>
      <sheetName val="Unit_Costs_-_Std_Imp1"/>
      <sheetName val="Unit_MH_-_Std_Imp1"/>
      <sheetName val="แผนงาน_อบต_ท่าลาน(ส่งเทศบาล)1"/>
      <sheetName val="Construction_cost_assumption1"/>
      <sheetName val="JLL_Assumption1"/>
      <sheetName val="Retail_Program&amp;Rev_Assumption1"/>
      <sheetName val="footing"/>
      <sheetName val="Material"/>
      <sheetName val="basic rate"/>
      <sheetName val="bk unit rate"/>
      <sheetName val="Equipment"/>
      <sheetName val="splinkler"/>
      <sheetName val="FS"/>
      <sheetName val="สรุปราคา (EMC)"/>
      <sheetName val="Form"/>
      <sheetName val="master01"/>
      <sheetName val="Status Budget"/>
      <sheetName val="Spread"/>
      <sheetName val="bill 2"/>
      <sheetName val="입찰내역 발주처 양식"/>
      <sheetName val="D"/>
      <sheetName val="summary sn fp"/>
      <sheetName val="หน้าปกล่าสุด"/>
      <sheetName val="ราคารวม"/>
      <sheetName val="รื้อถอน"/>
      <sheetName val="หน้าปกล่าสุด (2)"/>
      <sheetName val="Cover (2)"/>
      <sheetName val="งานตกแต่งภายใน (ตัดSCOPE)"/>
      <sheetName val="หมวดงานสถาปัตยกรรม (พาส)ต้นฉบับ"/>
      <sheetName val="หมวดงานตกแต่งภายใน(พาส)ต้นฉบับ"/>
      <sheetName val="หมวดงานสถาปัตยกรรม(ต้นฉบับ)"/>
      <sheetName val="หมวดงานตกแต่งภายใน(ต้นฉบับ)"/>
      <sheetName val="EE "/>
      <sheetName val="AC (2)"/>
      <sheetName val="SCHEDULE_6"/>
      <sheetName val="SCHEDULE_4"/>
      <sheetName val="back_up_FL_4"/>
      <sheetName val="ทำนบดิน_4"/>
      <sheetName val="Purchase_Order"/>
      <sheetName val="Customize_Your_Purchase_Order"/>
      <sheetName val="detail_1"/>
      <sheetName val="back_up_FL_41"/>
      <sheetName val="BOX_Cryostat_Details1"/>
      <sheetName val="Driver_Linac_Layout1"/>
      <sheetName val="Magnet_Details1"/>
      <sheetName val="ทำนบดิน_41"/>
      <sheetName val="Purchase_Order1"/>
      <sheetName val="Customize_Your_Purchase_Order1"/>
      <sheetName val="รายการ_VE2"/>
      <sheetName val="Type_A-12"/>
      <sheetName val="Type_A-1M2"/>
      <sheetName val="Type_B-12"/>
      <sheetName val="Type_C12"/>
      <sheetName val="Type_C-22"/>
      <sheetName val="Type_C-32"/>
      <sheetName val="Type_C-52"/>
      <sheetName val="Type_DP-52"/>
      <sheetName val="Type_LOFT-12"/>
      <sheetName val="Type_LOFT-2_2"/>
      <sheetName val="Type_LOFT-2M2"/>
      <sheetName val="Type_LOFT_32"/>
      <sheetName val="Type_LOFT-42"/>
      <sheetName val="Type_LOFT-52"/>
      <sheetName val="Type_LOFT-62"/>
      <sheetName val="Type_LOFT-72"/>
      <sheetName val="Type_PH-A2"/>
      <sheetName val="Type_PH-B2"/>
      <sheetName val="Type_PH-C2"/>
      <sheetName val="Type_PH-D2"/>
      <sheetName val="Type_PH-E2"/>
      <sheetName val="Sum_LAND2"/>
      <sheetName val="SUM_M&amp;E2"/>
      <sheetName val="KKC_Brkdwn2"/>
      <sheetName val="Factor_F_Data2"/>
      <sheetName val="Grand_Summary_(_Variation)2"/>
      <sheetName val="ST_work_con_M2"/>
      <sheetName val="ST_work_con_carpark2"/>
      <sheetName val="ST_work_M2"/>
      <sheetName val="ST_work_Facad(M)_2"/>
      <sheetName val="ST_work_carpark2"/>
      <sheetName val="back_up_arc_Car_Park2"/>
      <sheetName val="backup_str_carpark2"/>
      <sheetName val="back_up_arc__M2"/>
      <sheetName val="แยกงาน_ผนัง_พื้น_ฝ้า_สี2"/>
      <sheetName val="Grand_SUMMARY_MEP_2"/>
      <sheetName val="แยกงาน_(2)2"/>
      <sheetName val="King_12"/>
      <sheetName val="Discounted_Cash_Flow2"/>
      <sheetName val="10_ข้อมูลวัสดุ-ค่าดำเนิน2"/>
      <sheetName val="REF_ONLY22"/>
      <sheetName val="A1_22"/>
      <sheetName val="Bill_No__2_-_Carpark2"/>
      <sheetName val="แผนงาน_อบต_ท่าลาน(ส่งเทศบาล)2"/>
      <sheetName val="OR21_Final_Forecast_Rev_22"/>
      <sheetName val="Summary_Forecast_Budget_1&amp;22"/>
      <sheetName val="Summary_Forecast_Budget_Rev_22"/>
      <sheetName val="Backup_OR21_2"/>
      <sheetName val="BOQ__VI_03_09_19_2"/>
      <sheetName val="Backup_BR_BMA2"/>
      <sheetName val="Budget_for_ENT2"/>
      <sheetName val="ADJ__D-Wall&amp;BR_Ent__Rev_2_12"/>
      <sheetName val="Rebar+Conพื้น_Waste10%2"/>
      <sheetName val="Backup_D-Wall_Ent__13_07_192"/>
      <sheetName val="Backup_BR_ENT__13_07_192"/>
      <sheetName val="IMP_OR21_2019_07_112"/>
      <sheetName val="detail_2"/>
      <sheetName val="Construction_cost_assumption2"/>
      <sheetName val="JLL_Assumption2"/>
      <sheetName val="Retail_Program&amp;Rev_Assumption2"/>
      <sheetName val="Car_2"/>
      <sheetName val="TDC_COA_Sumry2"/>
      <sheetName val="COA_Sumry_by_Area2"/>
      <sheetName val="COA_Sumry_by_Contr2"/>
      <sheetName val="COA_Sumry_by_RG2"/>
      <sheetName val="TDC_COA_Grp_Sumry2"/>
      <sheetName val="TDC_Item_Dets-Full2"/>
      <sheetName val="TDC_Item_Dets-IPM-Full2"/>
      <sheetName val="TDC_Item_Dets2"/>
      <sheetName val="TDC_Item_Sumry2"/>
      <sheetName val="TDC_Key_Qty_Sumry2"/>
      <sheetName val="List_-_Components2"/>
      <sheetName val="List_-_Equipment2"/>
      <sheetName val="Project_Metrics2"/>
      <sheetName val="COA_Sumry_-_Std_Imp2"/>
      <sheetName val="Contr_TDC_-_Std_Imp2"/>
      <sheetName val="Item_Sumry_-_Std_Imp2"/>
      <sheetName val="Proj_TIC_-_Std_Imp2"/>
      <sheetName val="Unit_Costs_-_Std_Imp2"/>
      <sheetName val="Unit_MH_-_Std_Imp2"/>
      <sheetName val="back_up_FL_42"/>
      <sheetName val="BOX_Cryostat_Details2"/>
      <sheetName val="Driver_Linac_Layout2"/>
      <sheetName val="Magnet_Details2"/>
      <sheetName val="ทำนบดิน_42"/>
      <sheetName val="Purchase_Order2"/>
      <sheetName val="Customize_Your_Purchase_Order2"/>
      <sheetName val="bk_unit_rate"/>
      <sheetName val="Factor_F_งาน_DB_"/>
      <sheetName val="Site_OH-Main_Construction"/>
      <sheetName val="Site_OH-HMA"/>
      <sheetName val="Para_Slurry_Seal"/>
      <sheetName val="Agg__for_Para_Type_III"/>
      <sheetName val="Agg__for_Para_TypeIII_Haulage"/>
      <sheetName val="Tack_Coat-16+400A,B"/>
      <sheetName val="Earth_Excavation"/>
      <sheetName val="B1_Selected_Mat"/>
      <sheetName val="B1_CTB_In-Plant"/>
      <sheetName val="Tack_Coat-17+100B"/>
      <sheetName val="Milling_5cm-ทางลงเชียงราก"/>
      <sheetName val="Tack_Coat-ทางลงเชียงราก"/>
      <sheetName val="Toll_Fee"/>
      <sheetName val="Traffic_Management"/>
      <sheetName val="ตกแต่ง-อาคาร_A"/>
      <sheetName val="ตกแต่ง-อาคาร_B"/>
      <sheetName val="ตกแต่ง-อาคาร_C"/>
      <sheetName val="ตกแต่ง-อาคาร_E"/>
      <sheetName val="สรุปราคา_(EMC)"/>
      <sheetName val="Status_Budget"/>
      <sheetName val="11_ข้อมูลงานCon"/>
      <sheetName val="12_ข้อมูลงานไม้แบบ"/>
      <sheetName val="MS_Box"/>
      <sheetName val="MOLP_C"/>
      <sheetName val="Sch_2"/>
      <sheetName val="Attach1(สรุปรวม)_"/>
      <sheetName val="Attach2(BOQ_Detail)_"/>
      <sheetName val="Attach3(Measurement)_(Topping)"/>
      <sheetName val="Attach3(Measurement)_(FL_FINISH"/>
      <sheetName val="Attach3(Check_Sheet)"/>
      <sheetName val="_(FL_Finis)"/>
      <sheetName val="basic_rate"/>
      <sheetName val="bp_bill-mark"/>
      <sheetName val="price per model"/>
      <sheetName val="SH-A"/>
      <sheetName val="SH-B"/>
      <sheetName val="SH-D"/>
      <sheetName val="SH-E"/>
      <sheetName val="SH-F"/>
      <sheetName val="SH-C"/>
      <sheetName val="Fill-up"/>
      <sheetName val="Land Dev't. Ph-1"/>
      <sheetName val="8-31-98"/>
      <sheetName val="worksheet inchican"/>
      <sheetName val="combined 9-30"/>
      <sheetName val="UC"/>
      <sheetName val="COMPARATIVE SUMMARY"/>
      <sheetName val="BOQ (typ-accent)"/>
      <sheetName val="exf"/>
      <sheetName val="List"/>
      <sheetName val="book 1 summary"/>
      <sheetName val="construction cost summary"/>
      <sheetName val="sum 1-4"/>
      <sheetName val="A_DW"/>
      <sheetName val="rate"/>
      <sheetName val="Actual-Main"/>
      <sheetName val="Category List"/>
      <sheetName val="5a. Code_E"/>
      <sheetName val="analysis"/>
      <sheetName val="2_Building"/>
      <sheetName val="2_Ar"/>
      <sheetName val="Executive Summary_Buil"/>
      <sheetName val="CA"/>
      <sheetName val="Cost Data"/>
      <sheetName val="封面_9"/>
      <sheetName val="SUMMERY_(BOQ)8"/>
      <sheetName val="FIRST_FLOOR8"/>
      <sheetName val="SECOND_FLOOR8"/>
      <sheetName val="3RD_FLOOR8"/>
      <sheetName val="4_TH_FLOOR8"/>
      <sheetName val="1ST-4TH_DOOR_WORK8"/>
      <sheetName val="1ST-4TH_MAIL&amp;FEMALE_TOILET8"/>
      <sheetName val="5THFLOOR_LIFT_LOBBY&amp;CORRIDOR8"/>
      <sheetName val="Back_Up8"/>
      <sheetName val="Concrete_Beam8"/>
      <sheetName val="S3_Architectural4"/>
      <sheetName val="ส่งมอบงาน_4"/>
      <sheetName val="Grand_Summary_(2)4"/>
      <sheetName val="Grand_Summary_4"/>
      <sheetName val="_BOQ_WELCOME_4"/>
      <sheetName val="Grand_Sum_VO4"/>
      <sheetName val="Sum_VIP_VO4"/>
      <sheetName val="SAN_REDUCED_14"/>
      <sheetName val="Ratio_Quantities4"/>
      <sheetName val="Column_VE_(Coppper)4"/>
      <sheetName val="CORE_WALL_(GL_38-39_I-R)VE4"/>
      <sheetName val="CORE_WALL_(GL_14-19_I-R)VE4"/>
      <sheetName val="CORE_WALL_(GL_27-28_C-F)VE4"/>
      <sheetName val="CORE_WALL_(GL_53-54_J)VE4"/>
      <sheetName val="CORE_WALL_(GL_56-57_J-P)VE4"/>
      <sheetName val="CORE_WALL_(GL_33_C-L)VE4"/>
      <sheetName val="RC_Wall4"/>
      <sheetName val="Struc__Steel4"/>
      <sheetName val="Std_RC_Wall4"/>
      <sheetName val="Std__Column_4"/>
      <sheetName val="Struc_Check_Table_อาคาร_14"/>
      <sheetName val="_FS4"/>
      <sheetName val="Sch_2_SN4"/>
      <sheetName val="Sch_3_FP4"/>
      <sheetName val="Sch_4_AC4"/>
      <sheetName val="Sch_6_Prelim4"/>
      <sheetName val="ข้อมูลประตู_T14"/>
      <sheetName val="ข้อมูลหน้าต่าง_T14"/>
      <sheetName val="ข้อมูลหน้าต่าง_T34"/>
      <sheetName val="ข้อมูลประตู_T24"/>
      <sheetName val="Data_Sheet4"/>
      <sheetName val="EST-FOOTING_(G)4"/>
      <sheetName val="封面_10"/>
      <sheetName val="SUMMERY_(BOQ)9"/>
      <sheetName val="FIRST_FLOOR9"/>
      <sheetName val="SECOND_FLOOR9"/>
      <sheetName val="3RD_FLOOR9"/>
      <sheetName val="4_TH_FLOOR9"/>
      <sheetName val="1ST-4TH_DOOR_WORK9"/>
      <sheetName val="1ST-4TH_MAIL&amp;FEMALE_TOILET9"/>
      <sheetName val="5THFLOOR_LIFT_LOBBY&amp;CORRIDOR9"/>
      <sheetName val="Back_Up9"/>
      <sheetName val="Concrete_Beam9"/>
      <sheetName val="S3_Architectural5"/>
      <sheetName val="ส่งมอบงาน_5"/>
      <sheetName val="Grand_Summary_(2)5"/>
      <sheetName val="Grand_Summary_5"/>
      <sheetName val="_BOQ_WELCOME_5"/>
      <sheetName val="Grand_Sum_VO5"/>
      <sheetName val="Sum_VIP_VO5"/>
      <sheetName val="SAN_REDUCED_15"/>
      <sheetName val="Ratio_Quantities5"/>
      <sheetName val="Column_VE_(Coppper)5"/>
      <sheetName val="CORE_WALL_(GL_38-39_I-R)VE5"/>
      <sheetName val="CORE_WALL_(GL_14-19_I-R)VE5"/>
      <sheetName val="CORE_WALL_(GL_27-28_C-F)VE5"/>
      <sheetName val="CORE_WALL_(GL_53-54_J)VE5"/>
      <sheetName val="CORE_WALL_(GL_56-57_J-P)VE5"/>
      <sheetName val="CORE_WALL_(GL_33_C-L)VE5"/>
      <sheetName val="RC_Wall5"/>
      <sheetName val="Struc__Steel5"/>
      <sheetName val="Std_RC_Wall5"/>
      <sheetName val="Std__Column_5"/>
      <sheetName val="Struc_Check_Table_อาคาร_15"/>
      <sheetName val="_FS5"/>
      <sheetName val="Sch_2_SN5"/>
      <sheetName val="Sch_3_FP5"/>
      <sheetName val="Sch_4_AC5"/>
      <sheetName val="Sch_6_Prelim5"/>
      <sheetName val="ข้อมูลประตู_T15"/>
      <sheetName val="ข้อมูลหน้าต่าง_T15"/>
      <sheetName val="ข้อมูลหน้าต่าง_T35"/>
      <sheetName val="ข้อมูลประตู_T25"/>
      <sheetName val="Data_Sheet5"/>
      <sheetName val="EST-FOOTING_(G)5"/>
      <sheetName val="封面_11"/>
      <sheetName val="SUMMERY_(BOQ)10"/>
      <sheetName val="liste"/>
      <sheetName val="Totals"/>
      <sheetName val="FInput"/>
      <sheetName val="area converter"/>
      <sheetName val="Backup Rev"/>
      <sheetName val="cover"/>
      <sheetName val="ประมาณการประตูหน้าต่าง "/>
      <sheetName val="LpC"/>
      <sheetName val="DETAIL"/>
      <sheetName val="   合同台账  "/>
      <sheetName val="Discount"/>
      <sheetName val="ทดห้องพัก"/>
      <sheetName val="GR55-2395"/>
      <sheetName val="profit_budget"/>
      <sheetName val="JPN-Salary"/>
      <sheetName val="ExcRate"/>
      <sheetName val="GR55-2377"/>
      <sheetName val="?????@_x001c__x0014_?????_x0002"/>
      <sheetName val="Ratios"/>
      <sheetName val="2a-Consol-RVOs"/>
      <sheetName val="3-CAPARS Log"/>
      <sheetName val="CashFlow"/>
      <sheetName val="Assumptions"/>
      <sheetName val="CELL_A"/>
      <sheetName val="ENV_A"/>
      <sheetName val="PG_A"/>
      <sheetName val="MD_A"/>
      <sheetName val="QA&amp;R_A"/>
      <sheetName val="RMP_A"/>
      <sheetName val="RMZ_A"/>
      <sheetName val="ENV_R"/>
      <sheetName val="PG_R"/>
      <sheetName val="CELL_R"/>
      <sheetName val="QA&amp;R_R"/>
      <sheetName val="RMP_R"/>
      <sheetName val="RMZ_R"/>
      <sheetName val="Jan"/>
      <sheetName val="Feb"/>
      <sheetName val="Mar"/>
      <sheetName val="Apr"/>
      <sheetName val="May"/>
      <sheetName val="MD_R"/>
      <sheetName val="DMD Office"/>
      <sheetName val="ADMIN OFFICE (2)"/>
      <sheetName val="exec summary"/>
      <sheetName val="sensitivities"/>
      <sheetName val="Ratchada"/>
      <sheetName val="Option1"/>
      <sheetName val="F4-F7"/>
      <sheetName val="封面_13"/>
      <sheetName val="SUMMERY_(BOQ)12"/>
      <sheetName val="FIRST_FLOOR12"/>
      <sheetName val="SECOND_FLOOR12"/>
      <sheetName val="3RD_FLOOR12"/>
      <sheetName val="4_TH_FLOOR12"/>
      <sheetName val="1ST-4TH_DOOR_WORK12"/>
      <sheetName val="1ST-4TH_MAIL&amp;FEMALE_TOILET12"/>
      <sheetName val="5THFLOOR_LIFT_LOBBY&amp;CORRIDOR12"/>
      <sheetName val="Back_Up12"/>
      <sheetName val="Concrete_Beam12"/>
      <sheetName val="ส่งมอบงาน_8"/>
      <sheetName val="Grand_Summary_(2)8"/>
      <sheetName val="Grand_Summary_8"/>
      <sheetName val="_BOQ_WELCOME_8"/>
      <sheetName val="Grand_Sum_VO8"/>
      <sheetName val="Sum_VIP_VO8"/>
      <sheetName val="SAN_REDUCED_18"/>
      <sheetName val="S3_Architectural8"/>
      <sheetName val="封面_12"/>
      <sheetName val="SUMMERY_(BOQ)11"/>
      <sheetName val="FIRST_FLOOR11"/>
      <sheetName val="SECOND_FLOOR11"/>
      <sheetName val="3RD_FLOOR11"/>
      <sheetName val="4_TH_FLOOR11"/>
      <sheetName val="1ST-4TH_DOOR_WORK11"/>
      <sheetName val="1ST-4TH_MAIL&amp;FEMALE_TOILET11"/>
      <sheetName val="5THFLOOR_LIFT_LOBBY&amp;CORRIDOR11"/>
      <sheetName val="Back_Up11"/>
      <sheetName val="Concrete_Beam11"/>
      <sheetName val="ส่งมอบงาน_7"/>
      <sheetName val="Grand_Summary_(2)7"/>
      <sheetName val="Grand_Summary_7"/>
      <sheetName val="_BOQ_WELCOME_7"/>
      <sheetName val="Grand_Sum_VO7"/>
      <sheetName val="Sum_VIP_VO7"/>
      <sheetName val="SAN_REDUCED_17"/>
      <sheetName val="S3_Architectural7"/>
      <sheetName val="FIRST_FLOOR10"/>
      <sheetName val="SECOND_FLOOR10"/>
      <sheetName val="3RD_FLOOR10"/>
      <sheetName val="4_TH_FLOOR10"/>
      <sheetName val="1ST-4TH_DOOR_WORK10"/>
      <sheetName val="1ST-4TH_MAIL&amp;FEMALE_TOILET10"/>
      <sheetName val="5THFLOOR_LIFT_LOBBY&amp;CORRIDOR10"/>
      <sheetName val="Back_Up10"/>
      <sheetName val="Concrete_Beam10"/>
      <sheetName val="ส่งมอบงาน_6"/>
      <sheetName val="Grand_Summary_(2)6"/>
      <sheetName val="Grand_Summary_6"/>
      <sheetName val="_BOQ_WELCOME_6"/>
      <sheetName val="Grand_Sum_VO6"/>
      <sheetName val="Sum_VIP_VO6"/>
      <sheetName val="SAN_REDUCED_16"/>
      <sheetName val="S3_Architectural6"/>
      <sheetName val="封面_14"/>
      <sheetName val="SUMMERY_(BOQ)13"/>
      <sheetName val="FIRST_FLOOR13"/>
      <sheetName val="SECOND_FLOOR13"/>
      <sheetName val="3RD_FLOOR13"/>
      <sheetName val="4_TH_FLOOR13"/>
      <sheetName val="1ST-4TH_DOOR_WORK13"/>
      <sheetName val="1ST-4TH_MAIL&amp;FEMALE_TOILET13"/>
      <sheetName val="5THFLOOR_LIFT_LOBBY&amp;CORRIDOR13"/>
      <sheetName val="Back_Up13"/>
      <sheetName val="Concrete_Beam13"/>
      <sheetName val="ส่งมอบงาน_9"/>
      <sheetName val="Grand_Summary_(2)9"/>
      <sheetName val="Grand_Summary_9"/>
      <sheetName val="_BOQ_WELCOME_9"/>
      <sheetName val="Grand_Sum_VO9"/>
      <sheetName val="Sum_VIP_VO9"/>
      <sheetName val="SAN_REDUCED_19"/>
      <sheetName val="S3_Architectural9"/>
      <sheetName val="封面_15"/>
      <sheetName val="SUMMERY_(BOQ)14"/>
      <sheetName val="FIRST_FLOOR14"/>
      <sheetName val="SECOND_FLOOR14"/>
      <sheetName val="3RD_FLOOR14"/>
      <sheetName val="4_TH_FLOOR14"/>
      <sheetName val="1ST-4TH_DOOR_WORK14"/>
      <sheetName val="1ST-4TH_MAIL&amp;FEMALE_TOILET14"/>
      <sheetName val="5THFLOOR_LIFT_LOBBY&amp;CORRIDOR14"/>
      <sheetName val="Back_Up14"/>
      <sheetName val="Concrete_Beam14"/>
      <sheetName val="ส่งมอบงาน_10"/>
      <sheetName val="Grand_Summary_(2)10"/>
      <sheetName val="Grand_Summary_10"/>
      <sheetName val="_BOQ_WELCOME_10"/>
      <sheetName val="Grand_Sum_VO10"/>
      <sheetName val="Sum_VIP_VO10"/>
      <sheetName val="SAN_REDUCED_110"/>
      <sheetName val="S3_Architectural10"/>
      <sheetName val="INPUT"/>
      <sheetName val="d.makan"/>
      <sheetName val="summary1-2"/>
      <sheetName val="summary1-3"/>
      <sheetName val="Index10-12"/>
      <sheetName val="Link ห้ามลบ"/>
      <sheetName val="Drop Down"/>
      <sheetName val="YearlyCalendar"/>
      <sheetName val="nHDD"/>
      <sheetName val="Percent"/>
      <sheetName val="SALA"/>
      <sheetName val="Summary cal"/>
      <sheetName val="costs"/>
      <sheetName val="opstat"/>
      <sheetName val="calc_menu_déroulant"/>
      <sheetName val="Wall"/>
      <sheetName val="Data"/>
      <sheetName val="data3"/>
      <sheetName val="Lookups"/>
      <sheetName val="Follow Dwg."/>
      <sheetName val="prod-1"/>
      <sheetName val="SCHEDULE_2"/>
      <sheetName val="SCHEDULE_3"/>
      <sheetName val="Unit rate Architecture"/>
      <sheetName val="______________________Ce______3"/>
      <sheetName val="รายการ_VE3"/>
      <sheetName val="Type_A-13"/>
      <sheetName val="Type_A-1M3"/>
      <sheetName val="Type_B-13"/>
      <sheetName val="Type_C13"/>
      <sheetName val="Type_C-23"/>
      <sheetName val="Type_C-33"/>
      <sheetName val="Type_C-53"/>
      <sheetName val="Type_DP-53"/>
      <sheetName val="Type_LOFT-13"/>
      <sheetName val="Type_LOFT-2_3"/>
      <sheetName val="Type_LOFT-2M3"/>
      <sheetName val="Type_LOFT_33"/>
      <sheetName val="Type_LOFT-43"/>
      <sheetName val="Type_LOFT-53"/>
      <sheetName val="Type_LOFT-63"/>
      <sheetName val="Type_LOFT-73"/>
      <sheetName val="Type_PH-A3"/>
      <sheetName val="Type_PH-B3"/>
      <sheetName val="Type_PH-C3"/>
      <sheetName val="Type_PH-D3"/>
      <sheetName val="Type_PH-E3"/>
      <sheetName val="Sum_LAND3"/>
      <sheetName val="SUM_M&amp;E3"/>
      <sheetName val="Grand_Summary_(_Variation)3"/>
      <sheetName val="ST_work_con_M3"/>
      <sheetName val="ST_work_con_carpark3"/>
      <sheetName val="ST_work_M3"/>
      <sheetName val="ST_work_Facad(M)_3"/>
      <sheetName val="ST_work_carpark3"/>
      <sheetName val="back_up_arc_Car_Park3"/>
      <sheetName val="backup_str_carpark3"/>
      <sheetName val="back_up_arc__M3"/>
      <sheetName val="แยกงาน_ผนัง_พื้น_ฝ้า_สี3"/>
      <sheetName val="Grand_SUMMARY_MEP_3"/>
      <sheetName val="แยกงาน_(2)3"/>
      <sheetName val="KKC_Brkdwn3"/>
      <sheetName val="Fee_Rate_Summary3"/>
      <sheetName val="Factor_F_Data3"/>
      <sheetName val="Discounted_Cash_Flow3"/>
      <sheetName val="Bill_No__2_-_Carpark3"/>
      <sheetName val="OR21_Final_Forecast_Rev_23"/>
      <sheetName val="Summary_Forecast_Budget_1&amp;23"/>
      <sheetName val="Summary_Forecast_Budget_Rev_23"/>
      <sheetName val="Backup_OR21_3"/>
      <sheetName val="BOQ__VI_03_09_19_3"/>
      <sheetName val="Backup_BR_BMA3"/>
      <sheetName val="Budget_for_ENT3"/>
      <sheetName val="ADJ__D-Wall&amp;BR_Ent__Rev_2_13"/>
      <sheetName val="Rebar+Conพื้น_Waste10%3"/>
      <sheetName val="Backup_D-Wall_Ent__13_07_193"/>
      <sheetName val="Backup_BR_ENT__13_07_193"/>
      <sheetName val="IMP_OR21_2019_07_113"/>
      <sheetName val="Car_3"/>
      <sheetName val="TDC_COA_Sumry3"/>
      <sheetName val="COA_Sumry_by_Area3"/>
      <sheetName val="COA_Sumry_by_Contr3"/>
      <sheetName val="COA_Sumry_by_RG3"/>
      <sheetName val="TDC_COA_Grp_Sumry3"/>
      <sheetName val="TDC_Item_Dets-Full3"/>
      <sheetName val="TDC_Item_Dets-IPM-Full3"/>
      <sheetName val="TDC_Item_Dets3"/>
      <sheetName val="TDC_Item_Sumry3"/>
      <sheetName val="TDC_Key_Qty_Sumry3"/>
      <sheetName val="List_-_Components3"/>
      <sheetName val="List_-_Equipment3"/>
      <sheetName val="Project_Metrics3"/>
      <sheetName val="COA_Sumry_-_Std_Imp3"/>
      <sheetName val="Contr_TDC_-_Std_Imp3"/>
      <sheetName val="Item_Sumry_-_Std_Imp3"/>
      <sheetName val="Proj_TIC_-_Std_Imp3"/>
      <sheetName val="Unit_Costs_-_Std_Imp3"/>
      <sheetName val="Unit_MH_-_Std_Imp3"/>
      <sheetName val="10_ข้อมูลวัสดุ-ค่าดำเนิน3"/>
      <sheetName val="REF_ONLY23"/>
      <sheetName val="Site_OH-Main_Construction1"/>
      <sheetName val="Site_OH-HMA1"/>
      <sheetName val="Para_Slurry_Seal1"/>
      <sheetName val="Agg__for_Para_Type_III1"/>
      <sheetName val="Agg__for_Para_TypeIII_Haulage1"/>
      <sheetName val="Tack_Coat-16+400A,B1"/>
      <sheetName val="Earth_Excavation1"/>
      <sheetName val="B1_Selected_Mat1"/>
      <sheetName val="B1_CTB_In-Plant1"/>
      <sheetName val="Tack_Coat-17+100B1"/>
      <sheetName val="Milling_5cm-ทางลงเชียงราก1"/>
      <sheetName val="Tack_Coat-ทางลงเชียงราก1"/>
      <sheetName val="Toll_Fee1"/>
      <sheetName val="Traffic_Management1"/>
      <sheetName val="A1_23"/>
      <sheetName val="King_13"/>
      <sheetName val="Factor_F_งาน_DB_1"/>
      <sheetName val="แผนงาน_อบต_ท่าลาน(ส่งเทศบาล)3"/>
      <sheetName val="Construction_cost_assumption3"/>
      <sheetName val="JLL_Assumption3"/>
      <sheetName val="Retail_Program&amp;Rev_Assumption3"/>
      <sheetName val="36_rc__pipe(2หน้า)"/>
      <sheetName val="12_ข้อมูลงานไม้แบบ1"/>
      <sheetName val="11_ข้อมูลงานCon1"/>
      <sheetName val="ตกแต่ง-อาคาร_A1"/>
      <sheetName val="ตกแต่ง-อาคาร_B1"/>
      <sheetName val="ตกแต่ง-อาคาร_C1"/>
      <sheetName val="ตกแต่ง-อาคาร_E1"/>
      <sheetName val="MS_Box1"/>
      <sheetName val="MOLP_C1"/>
      <sheetName val="Attach1(สรุปรวม)_1"/>
      <sheetName val="Attach2(BOQ_Detail)_1"/>
      <sheetName val="Attach3(Measurement)_(Topping)1"/>
      <sheetName val="Attach3(Measurement)_(FL_FINIS1"/>
      <sheetName val="Attach3(Check_Sheet)1"/>
      <sheetName val="_(FL_Finis)1"/>
      <sheetName val="bp_bill-mark1"/>
      <sheetName val="Sch_21"/>
      <sheetName val="basic_rate1"/>
      <sheetName val="bk_unit_rate1"/>
      <sheetName val="PRICE_LIST1"/>
      <sheetName val="PRICE_LIST"/>
      <sheetName val="Cost_per_SQM_M&amp;E4"/>
      <sheetName val="รายการ_VE4"/>
      <sheetName val="Type_A-14"/>
      <sheetName val="Type_A-1M4"/>
      <sheetName val="Type_B-14"/>
      <sheetName val="Type_C14"/>
      <sheetName val="Type_C-24"/>
      <sheetName val="Type_C-34"/>
      <sheetName val="Type_C-54"/>
      <sheetName val="Type_DP-54"/>
      <sheetName val="Type_LOFT-14"/>
      <sheetName val="Type_LOFT-2_4"/>
      <sheetName val="Type_LOFT-2M4"/>
      <sheetName val="Type_LOFT_34"/>
      <sheetName val="Type_LOFT-44"/>
      <sheetName val="Type_LOFT-54"/>
      <sheetName val="Type_LOFT-64"/>
      <sheetName val="Type_LOFT-74"/>
      <sheetName val="Type_PH-A4"/>
      <sheetName val="Type_PH-B4"/>
      <sheetName val="Type_PH-C4"/>
      <sheetName val="Type_PH-D4"/>
      <sheetName val="Type_PH-E4"/>
      <sheetName val="Sum_LAND4"/>
      <sheetName val="SUM_M&amp;E4"/>
      <sheetName val="TOTAL_-BUILDING_E14"/>
      <sheetName val="SUM_-_MEP(E1)_4"/>
      <sheetName val="Air(E1_)4"/>
      <sheetName val="Fp(E1)___4"/>
      <sheetName val="SUMMARY_MEP4"/>
      <sheetName val="SUM_-_MEP_BUILDING4"/>
      <sheetName val="Electrical_System_4"/>
      <sheetName val="Commuication_System4"/>
      <sheetName val="Air_Conditioning__System__4"/>
      <sheetName val="Sanitary_System_4"/>
      <sheetName val="Fire_Protection_System_4"/>
      <sheetName val="Grand_Summary_(_Variation)4"/>
      <sheetName val="ST_work_con_M4"/>
      <sheetName val="ST_work_con_carpark4"/>
      <sheetName val="ST_work_M4"/>
      <sheetName val="ST_work_Facad(M)_4"/>
      <sheetName val="ST_work_carpark4"/>
      <sheetName val="back_up_arc_Car_Park4"/>
      <sheetName val="backup_str_carpark4"/>
      <sheetName val="back_up_arc__M4"/>
      <sheetName val="แยกงาน_ผนัง_พื้น_ฝ้า_สี4"/>
      <sheetName val="Grand_SUMMARY_MEP_4"/>
      <sheetName val="แยกงาน_(2)4"/>
      <sheetName val="ปี_25624"/>
      <sheetName val="KKC_Brkdwn4"/>
      <sheetName val="Fee_Rate_Summary4"/>
      <sheetName val="Factor_F_Data4"/>
      <sheetName val="Discounted_Cash_Flow4"/>
      <sheetName val="Bill_No__2_-_Carpark4"/>
      <sheetName val="Garph_Work-Cost4"/>
      <sheetName val="OR21_Final_Forecast_Rev_24"/>
      <sheetName val="Summary_Forecast_Budget_1&amp;24"/>
      <sheetName val="Summary_Forecast_Budget_Rev_24"/>
      <sheetName val="Backup_OR21_4"/>
      <sheetName val="BOQ__VI_03_09_19_4"/>
      <sheetName val="Backup_BR_BMA4"/>
      <sheetName val="Budget_for_ENT4"/>
      <sheetName val="ADJ__D-Wall&amp;BR_Ent__Rev_2_14"/>
      <sheetName val="Rebar+Conพื้น_Waste10%4"/>
      <sheetName val="Backup_D-Wall_Ent__13_07_194"/>
      <sheetName val="Backup_BR_ENT__13_07_194"/>
      <sheetName val="IMP_OR21_2019_07_114"/>
      <sheetName val="Car_4"/>
      <sheetName val="TDC_COA_Sumry4"/>
      <sheetName val="COA_Sumry_by_Area4"/>
      <sheetName val="COA_Sumry_by_Contr4"/>
      <sheetName val="COA_Sumry_by_RG4"/>
      <sheetName val="TDC_COA_Grp_Sumry4"/>
      <sheetName val="TDC_Item_Dets-Full4"/>
      <sheetName val="TDC_Item_Dets-IPM-Full4"/>
      <sheetName val="TDC_Item_Dets4"/>
      <sheetName val="TDC_Item_Sumry4"/>
      <sheetName val="TDC_Key_Qty_Sumry4"/>
      <sheetName val="List_-_Components4"/>
      <sheetName val="List_-_Equipment4"/>
      <sheetName val="Project_Metrics4"/>
      <sheetName val="COA_Sumry_-_Std_Imp4"/>
      <sheetName val="Contr_TDC_-_Std_Imp4"/>
      <sheetName val="Item_Sumry_-_Std_Imp4"/>
      <sheetName val="Proj_TIC_-_Std_Imp4"/>
      <sheetName val="Unit_Costs_-_Std_Imp4"/>
      <sheetName val="Unit_MH_-_Std_Imp4"/>
      <sheetName val="10_ข้อมูลวัสดุ-ค่าดำเนิน4"/>
      <sheetName val="REF_ONLY24"/>
      <sheetName val="Site_OH-Main_Construction2"/>
      <sheetName val="Site_OH-HMA2"/>
      <sheetName val="Para_Slurry_Seal2"/>
      <sheetName val="Agg__for_Para_Type_III2"/>
      <sheetName val="Agg__for_Para_TypeIII_Haulage2"/>
      <sheetName val="Tack_Coat-16+400A,B2"/>
      <sheetName val="Earth_Excavation2"/>
      <sheetName val="B1_Selected_Mat2"/>
      <sheetName val="B1_CTB_In-Plant2"/>
      <sheetName val="Tack_Coat-17+100B2"/>
      <sheetName val="Milling_5cm-ทางลงเชียงราก2"/>
      <sheetName val="Tack_Coat-ทางลงเชียงราก2"/>
      <sheetName val="Toll_Fee2"/>
      <sheetName val="Traffic_Management2"/>
      <sheetName val="A1_24"/>
      <sheetName val="King_14"/>
      <sheetName val="Factor_F_งาน_DB_2"/>
      <sheetName val="แผนงาน_อบต_ท่าลาน(ส่งเทศบาล)4"/>
      <sheetName val="Construction_cost_assumption4"/>
      <sheetName val="JLL_Assumption4"/>
      <sheetName val="Retail_Program&amp;Rev_Assumption4"/>
      <sheetName val="BOX_Cryostat_Details3"/>
      <sheetName val="Driver_Linac_Layout3"/>
      <sheetName val="Magnet_Details3"/>
      <sheetName val="detail_3"/>
      <sheetName val="36_rc__pipe(2หน้า)1"/>
      <sheetName val="12_ข้อมูลงานไม้แบบ2"/>
      <sheetName val="11_ข้อมูลงานCon2"/>
      <sheetName val="ตกแต่ง-อาคาร_A2"/>
      <sheetName val="ตกแต่ง-อาคาร_B2"/>
      <sheetName val="ตกแต่ง-อาคาร_C2"/>
      <sheetName val="ตกแต่ง-อาคาร_E2"/>
      <sheetName val="MS_Box2"/>
      <sheetName val="MOLP_C2"/>
      <sheetName val="Attach1(สรุปรวม)_2"/>
      <sheetName val="Attach2(BOQ_Detail)_2"/>
      <sheetName val="Attach3(Measurement)_(Topping)2"/>
      <sheetName val="Attach3(Measurement)_(FL_FINIS2"/>
      <sheetName val="Attach3(Check_Sheet)2"/>
      <sheetName val="_(FL_Finis)2"/>
      <sheetName val="bp_bill-mark2"/>
      <sheetName val="Sch_22"/>
      <sheetName val="basic_rate2"/>
      <sheetName val="bk_unit_rate2"/>
      <sheetName val="PRICE_LIST2"/>
      <sheetName val="Ratio_Quantities6"/>
      <sheetName val="Column_VE_(Coppper)6"/>
      <sheetName val="CORE_WALL_(GL_38-39_I-R)VE6"/>
      <sheetName val="CORE_WALL_(GL_14-19_I-R)VE6"/>
      <sheetName val="CORE_WALL_(GL_27-28_C-F)VE6"/>
      <sheetName val="CORE_WALL_(GL_53-54_J)VE6"/>
      <sheetName val="CORE_WALL_(GL_56-57_J-P)VE6"/>
      <sheetName val="CORE_WALL_(GL_33_C-L)VE6"/>
      <sheetName val="RC_Wall6"/>
      <sheetName val="Struc__Steel6"/>
      <sheetName val="Std_RC_Wall6"/>
      <sheetName val="Std__Column_6"/>
      <sheetName val="Struc_Check_Table_อาคาร_16"/>
      <sheetName val="ข้อมูลประตู_T16"/>
      <sheetName val="ข้อมูลหน้าต่าง_T16"/>
      <sheetName val="ข้อมูลหน้าต่าง_T36"/>
      <sheetName val="ข้อมูลประตู_T26"/>
      <sheetName val="_FS6"/>
      <sheetName val="Sch_2_SN6"/>
      <sheetName val="Sch_3_FP6"/>
      <sheetName val="Sch_4_AC6"/>
      <sheetName val="Sch_6_Prelim6"/>
      <sheetName val="รายการ_VE5"/>
      <sheetName val="Type_A-15"/>
      <sheetName val="Type_A-1M5"/>
      <sheetName val="Type_B-15"/>
      <sheetName val="Type_C15"/>
      <sheetName val="Type_C-25"/>
      <sheetName val="Type_C-35"/>
      <sheetName val="Type_C-55"/>
      <sheetName val="Type_DP-55"/>
      <sheetName val="Type_LOFT-15"/>
      <sheetName val="Type_LOFT-2_5"/>
      <sheetName val="Type_LOFT-2M5"/>
      <sheetName val="Type_LOFT_35"/>
      <sheetName val="Type_LOFT-45"/>
      <sheetName val="Type_LOFT-55"/>
      <sheetName val="Type_LOFT-65"/>
      <sheetName val="Type_LOFT-75"/>
      <sheetName val="Type_PH-A5"/>
      <sheetName val="Type_PH-B5"/>
      <sheetName val="Type_PH-C5"/>
      <sheetName val="Type_PH-D5"/>
      <sheetName val="Type_PH-E5"/>
      <sheetName val="Sum_LAND5"/>
      <sheetName val="SUM_M&amp;E5"/>
      <sheetName val="TOTAL_-BUILDING_E15"/>
      <sheetName val="SUM_-_MEP(E1)_5"/>
      <sheetName val="Air(E1_)5"/>
      <sheetName val="Fp(E1)___5"/>
      <sheetName val="SUMMARY_MEP5"/>
      <sheetName val="SUM_-_MEP_BUILDING5"/>
      <sheetName val="Electrical_System_5"/>
      <sheetName val="Commuication_System5"/>
      <sheetName val="Air_Conditioning__System__5"/>
      <sheetName val="Sanitary_System_5"/>
      <sheetName val="Fire_Protection_System_5"/>
      <sheetName val="Data_Sheet6"/>
      <sheetName val="EST-FOOTING_(G)6"/>
      <sheetName val="Cost_per_SQM_M&amp;E5"/>
      <sheetName val="Grand_Summary_(_Variation)5"/>
      <sheetName val="ST_work_con_M5"/>
      <sheetName val="ST_work_con_carpark5"/>
      <sheetName val="ST_work_M5"/>
      <sheetName val="ST_work_Facad(M)_5"/>
      <sheetName val="ST_work_carpark5"/>
      <sheetName val="back_up_arc_Car_Park5"/>
      <sheetName val="backup_str_carpark5"/>
      <sheetName val="back_up_arc__M5"/>
      <sheetName val="แยกงาน_ผนัง_พื้น_ฝ้า_สี5"/>
      <sheetName val="Grand_SUMMARY_MEP_5"/>
      <sheetName val="แยกงาน_(2)5"/>
      <sheetName val="ปี_25625"/>
      <sheetName val="KKC_Brkdwn5"/>
      <sheetName val="Fee_Rate_Summary5"/>
      <sheetName val="Factor_F_Data5"/>
      <sheetName val="Discounted_Cash_Flow5"/>
      <sheetName val="Bill_No__2_-_Carpark5"/>
      <sheetName val="Garph_Work-Cost5"/>
      <sheetName val="OR21_Final_Forecast_Rev_25"/>
      <sheetName val="Summary_Forecast_Budget_1&amp;25"/>
      <sheetName val="Summary_Forecast_Budget_Rev_25"/>
      <sheetName val="Backup_OR21_5"/>
      <sheetName val="BOQ__VI_03_09_19_5"/>
      <sheetName val="Backup_BR_BMA5"/>
      <sheetName val="Budget_for_ENT5"/>
      <sheetName val="ADJ__D-Wall&amp;BR_Ent__Rev_2_15"/>
      <sheetName val="Rebar+Conพื้น_Waste10%5"/>
      <sheetName val="Backup_D-Wall_Ent__13_07_195"/>
      <sheetName val="Backup_BR_ENT__13_07_195"/>
      <sheetName val="IMP_OR21_2019_07_115"/>
      <sheetName val="Car_5"/>
      <sheetName val="TDC_COA_Sumry5"/>
      <sheetName val="COA_Sumry_by_Area5"/>
      <sheetName val="COA_Sumry_by_Contr5"/>
      <sheetName val="COA_Sumry_by_RG5"/>
      <sheetName val="TDC_COA_Grp_Sumry5"/>
      <sheetName val="TDC_Item_Dets-Full5"/>
      <sheetName val="TDC_Item_Dets-IPM-Full5"/>
      <sheetName val="TDC_Item_Dets5"/>
      <sheetName val="TDC_Item_Sumry5"/>
      <sheetName val="TDC_Key_Qty_Sumry5"/>
      <sheetName val="List_-_Components5"/>
      <sheetName val="List_-_Equipment5"/>
      <sheetName val="Project_Metrics5"/>
      <sheetName val="COA_Sumry_-_Std_Imp5"/>
      <sheetName val="Contr_TDC_-_Std_Imp5"/>
      <sheetName val="Item_Sumry_-_Std_Imp5"/>
      <sheetName val="Proj_TIC_-_Std_Imp5"/>
      <sheetName val="Unit_Costs_-_Std_Imp5"/>
      <sheetName val="Unit_MH_-_Std_Imp5"/>
      <sheetName val="10_ข้อมูลวัสดุ-ค่าดำเนิน5"/>
      <sheetName val="REF_ONLY25"/>
      <sheetName val="A1_25"/>
      <sheetName val="King_15"/>
      <sheetName val="Site_OH-Main_Construction3"/>
      <sheetName val="Site_OH-HMA3"/>
      <sheetName val="Para_Slurry_Seal3"/>
      <sheetName val="Agg__for_Para_Type_III3"/>
      <sheetName val="Agg__for_Para_TypeIII_Haulage3"/>
      <sheetName val="Tack_Coat-16+400A,B3"/>
      <sheetName val="Earth_Excavation3"/>
      <sheetName val="B1_Selected_Mat3"/>
      <sheetName val="B1_CTB_In-Plant3"/>
      <sheetName val="Tack_Coat-17+100B3"/>
      <sheetName val="Milling_5cm-ทางลงเชียงราก3"/>
      <sheetName val="Tack_Coat-ทางลงเชียงราก3"/>
      <sheetName val="Toll_Fee3"/>
      <sheetName val="Traffic_Management3"/>
      <sheetName val="แผนงาน_อบต_ท่าลาน(ส่งเทศบาล)5"/>
      <sheetName val="Construction_cost_assumption5"/>
      <sheetName val="JLL_Assumption5"/>
      <sheetName val="Retail_Program&amp;Rev_Assumption5"/>
      <sheetName val="back_up_FL_43"/>
      <sheetName val="detail_4"/>
      <sheetName val="BOX_Cryostat_Details4"/>
      <sheetName val="Driver_Linac_Layout4"/>
      <sheetName val="Magnet_Details4"/>
      <sheetName val="ทำนบดิน_43"/>
      <sheetName val="Purchase_Order3"/>
      <sheetName val="Customize_Your_Purchase_Order3"/>
      <sheetName val="Factor_F_งาน_DB_3"/>
      <sheetName val="36_rc__pipe(2หน้า)2"/>
      <sheetName val="12_ข้อมูลงานไม้แบบ3"/>
      <sheetName val="11_ข้อมูลงานCon3"/>
      <sheetName val="ตกแต่ง-อาคาร_A3"/>
      <sheetName val="ตกแต่ง-อาคาร_B3"/>
      <sheetName val="ตกแต่ง-อาคาร_C3"/>
      <sheetName val="ตกแต่ง-อาคาร_E3"/>
      <sheetName val="MS_Box3"/>
      <sheetName val="MOLP_C3"/>
      <sheetName val="Attach1(สรุปรวม)_3"/>
      <sheetName val="Attach2(BOQ_Detail)_3"/>
      <sheetName val="Attach3(Measurement)_(Topping)3"/>
      <sheetName val="Attach3(Measurement)_(FL_FINIS3"/>
      <sheetName val="Attach3(Check_Sheet)3"/>
      <sheetName val="_(FL_Finis)3"/>
      <sheetName val="bp_bill-mark3"/>
      <sheetName val="Sch_23"/>
      <sheetName val="basic_rate3"/>
      <sheetName val="bk_unit_rate3"/>
      <sheetName val="PRICE_LIST3"/>
      <sheetName val="3-145_input_plan"/>
      <sheetName val="หน้าปกล่าสุด_(2)"/>
      <sheetName val="Cover_(2)"/>
      <sheetName val="งานตกแต่งภายใน_(ตัดSCOPE)"/>
      <sheetName val="หมวดงานสถาปัตยกรรม_(พาส)ต้นฉบับ"/>
      <sheetName val="EE_"/>
      <sheetName val="AC_(2)"/>
      <sheetName val="A_O_R_"/>
      <sheetName val="สรุปราคา_(EMC)1"/>
      <sheetName val="Status_Budget1"/>
      <sheetName val="Land_Dev't__Ph-1"/>
      <sheetName val="worksheet_inchican"/>
      <sheetName val="combined_9-30"/>
      <sheetName val="COMPARATIVE_SUMMARY"/>
      <sheetName val="BOQ_(typ-accent)"/>
      <sheetName val="summary_sn_fp"/>
      <sheetName val="bill_2"/>
      <sheetName val="입찰내역_발주처_양식"/>
      <sheetName val="Backup_Rev"/>
      <sheetName val="price_per_model"/>
      <sheetName val="Cost_Data"/>
      <sheetName val="book_1_summary"/>
      <sheetName val="construction_cost_summary"/>
      <sheetName val="sum_1-4"/>
      <sheetName val="DMD_Office"/>
      <sheetName val="ADMIN_OFFICE_(2)"/>
      <sheetName val="exec_summary"/>
      <sheetName val="3-CAPARS_Log"/>
      <sheetName val="Executive_Summary_Buil"/>
      <sheetName val="Category_List"/>
      <sheetName val="5a__Code_E"/>
      <sheetName val="?????@?????_x0002"/>
      <sheetName val="area_converter"/>
      <sheetName val="ประมาณการประตูหน้าต่าง_"/>
      <sheetName val="___合同台账__"/>
      <sheetName val="Unit_rate_Architecture"/>
      <sheetName val="detail_5"/>
      <sheetName val="back_up_FL_45"/>
      <sheetName val="BOX_Cryostat_Details5"/>
      <sheetName val="Driver_Linac_Layout5"/>
      <sheetName val="Magnet_Details5"/>
      <sheetName val="ทำนบดิน_45"/>
      <sheetName val="Purchase_Order5"/>
      <sheetName val="Customize_Your_Purchase_Order5"/>
      <sheetName val="3-145_input_plan2"/>
      <sheetName val="back_up_FL_44"/>
      <sheetName val="ทำนบดิน_44"/>
      <sheetName val="Purchase_Order4"/>
      <sheetName val="Customize_Your_Purchase_Order4"/>
      <sheetName val="3-145_input_plan1"/>
      <sheetName val="ปี_25626"/>
      <sheetName val="Cost_per_SQM_M&amp;E6"/>
      <sheetName val="TOTAL_-BUILDING_E16"/>
      <sheetName val="SUM_-_MEP(E1)_6"/>
      <sheetName val="Air(E1_)6"/>
      <sheetName val="Fp(E1)___6"/>
      <sheetName val="SUMMARY_MEP6"/>
      <sheetName val="SUM_-_MEP_BUILDING6"/>
      <sheetName val="Electrical_System_6"/>
      <sheetName val="Commuication_System6"/>
      <sheetName val="Air_Conditioning__System__6"/>
      <sheetName val="Sanitary_System_6"/>
      <sheetName val="Fire_Protection_System_6"/>
      <sheetName val="รายการ_VE6"/>
      <sheetName val="Type_A-16"/>
      <sheetName val="Type_A-1M6"/>
      <sheetName val="Type_B-16"/>
      <sheetName val="Type_C16"/>
      <sheetName val="Type_C-26"/>
      <sheetName val="Type_C-36"/>
      <sheetName val="Type_C-56"/>
      <sheetName val="Type_DP-56"/>
      <sheetName val="Type_LOFT-16"/>
      <sheetName val="Type_LOFT-2_6"/>
      <sheetName val="Type_LOFT-2M6"/>
      <sheetName val="Type_LOFT_36"/>
      <sheetName val="Type_LOFT-46"/>
      <sheetName val="Type_LOFT-56"/>
      <sheetName val="Type_LOFT-66"/>
      <sheetName val="Type_LOFT-76"/>
      <sheetName val="Type_PH-A6"/>
      <sheetName val="Type_PH-B6"/>
      <sheetName val="Type_PH-C6"/>
      <sheetName val="Type_PH-D6"/>
      <sheetName val="Type_PH-E6"/>
      <sheetName val="Sum_LAND6"/>
      <sheetName val="SUM_M&amp;E6"/>
      <sheetName val="KKC_Brkdwn6"/>
      <sheetName val="Factor_F_Data6"/>
      <sheetName val="Grand_Summary_(_Variation)6"/>
      <sheetName val="ST_work_con_M6"/>
      <sheetName val="ST_work_con_carpark6"/>
      <sheetName val="ST_work_M6"/>
      <sheetName val="ST_work_Facad(M)_6"/>
      <sheetName val="ST_work_carpark6"/>
      <sheetName val="back_up_arc_Car_Park6"/>
      <sheetName val="backup_str_carpark6"/>
      <sheetName val="back_up_arc__M6"/>
      <sheetName val="แยกงาน_ผนัง_พื้น_ฝ้า_สี6"/>
      <sheetName val="Grand_SUMMARY_MEP_6"/>
      <sheetName val="แยกงาน_(2)6"/>
      <sheetName val="Discounted_Cash_Flow6"/>
      <sheetName val="แผนงาน_อบต_ท่าลาน(ส่งเทศบาล)6"/>
      <sheetName val="Bill_No__2_-_Carpark6"/>
      <sheetName val="Garph_Work-Cost6"/>
      <sheetName val="Fee_Rate_Summary6"/>
      <sheetName val="OR21_Final_Forecast_Rev_26"/>
      <sheetName val="Summary_Forecast_Budget_1&amp;26"/>
      <sheetName val="Summary_Forecast_Budget_Rev_26"/>
      <sheetName val="Backup_OR21_6"/>
      <sheetName val="BOQ__VI_03_09_19_6"/>
      <sheetName val="Backup_BR_BMA6"/>
      <sheetName val="Budget_for_ENT6"/>
      <sheetName val="ADJ__D-Wall&amp;BR_Ent__Rev_2_16"/>
      <sheetName val="Rebar+Conพื้น_Waste10%6"/>
      <sheetName val="Backup_D-Wall_Ent__13_07_196"/>
      <sheetName val="Backup_BR_ENT__13_07_196"/>
      <sheetName val="IMP_OR21_2019_07_116"/>
      <sheetName val="10_ข้อมูลวัสดุ-ค่าดำเนิน6"/>
      <sheetName val="REF_ONLY26"/>
      <sheetName val="King_16"/>
      <sheetName val="A1_26"/>
      <sheetName val="detail_6"/>
      <sheetName val="Car_6"/>
      <sheetName val="TDC_COA_Sumry6"/>
      <sheetName val="COA_Sumry_by_Area6"/>
      <sheetName val="COA_Sumry_by_Contr6"/>
      <sheetName val="COA_Sumry_by_RG6"/>
      <sheetName val="TDC_COA_Grp_Sumry6"/>
      <sheetName val="TDC_Item_Dets-Full6"/>
      <sheetName val="TDC_Item_Dets-IPM-Full6"/>
      <sheetName val="TDC_Item_Dets6"/>
      <sheetName val="TDC_Item_Sumry6"/>
      <sheetName val="TDC_Key_Qty_Sumry6"/>
      <sheetName val="List_-_Components6"/>
      <sheetName val="List_-_Equipment6"/>
      <sheetName val="Project_Metrics6"/>
      <sheetName val="COA_Sumry_-_Std_Imp6"/>
      <sheetName val="Contr_TDC_-_Std_Imp6"/>
      <sheetName val="Item_Sumry_-_Std_Imp6"/>
      <sheetName val="Proj_TIC_-_Std_Imp6"/>
      <sheetName val="Unit_Costs_-_Std_Imp6"/>
      <sheetName val="Unit_MH_-_Std_Imp6"/>
      <sheetName val="Construction_cost_assumption6"/>
      <sheetName val="JLL_Assumption6"/>
      <sheetName val="Retail_Program&amp;Rev_Assumption6"/>
      <sheetName val="back_up_FL_46"/>
      <sheetName val="BOX_Cryostat_Details6"/>
      <sheetName val="Driver_Linac_Layout6"/>
      <sheetName val="Magnet_Details6"/>
      <sheetName val="ทำนบดิน_46"/>
      <sheetName val="Purchase_Order6"/>
      <sheetName val="Customize_Your_Purchase_Order6"/>
      <sheetName val="3-145_input_plan3"/>
      <sheetName val="36_rc__pipe(2หน้า)3"/>
      <sheetName val="FlatBottomClarifier (Not used)"/>
      <sheetName val="Lookup data"/>
      <sheetName val="MASTER"/>
      <sheetName val="FF-3"/>
      <sheetName val="กรอกราคา"/>
      <sheetName val="รถพ่วงขนส่ง"/>
      <sheetName val="Bill 4-Guard House"/>
      <sheetName val="Bill 2-Condo(138 units)"/>
      <sheetName val="Bill 3-Carpark,Services"/>
      <sheetName val="Bill 5- External Work"/>
      <sheetName val="Bill 6-Landscape"/>
      <sheetName val="BUR3-DrnRC"/>
      <sheetName val="BUR4-Rd"/>
      <sheetName val="_x0000__x0000__x005"/>
      <sheetName val="_____@_x001c__x0014"/>
      <sheetName val="?????@_x005f_x001c__x0014"/>
      <sheetName val="_x005F"/>
      <sheetName val="_x0000__x005f"/>
      <sheetName val="_____@_x001c_"/>
      <sheetName val="?????@_x001c__x0014"/>
      <sheetName val="@ñCe_0`"/>
      <sheetName val="Definition Table"/>
      <sheetName val="main sum (hotel &amp; residences)"/>
      <sheetName val="สรุปเพิ่ม-ลด"/>
      <sheetName val="3.มุงหลังคา"/>
      <sheetName val="4.ฝ้าเพดาน"/>
      <sheetName val="5.ผนัง"/>
      <sheetName val="6.งานประตู-หน้าต่าง"/>
      <sheetName val="7.งานพื้นและผิวพื้น"/>
      <sheetName val="8.งานบันได"/>
      <sheetName val="9.งานเบ็ดเตล็ด"/>
      <sheetName val="10.งานไฟฟ้าและสื่อสาร"/>
      <sheetName val="11.นิทรรศการและตกแต่ง"/>
      <sheetName val="_x005"/>
      <sheetName val="Demand"/>
      <sheetName val="Occ"/>
      <sheetName val="Summ"/>
      <sheetName val="Equip Item Dets"/>
      <sheetName val="Pipe Item Dets"/>
      <sheetName val="Civil Item Dets"/>
      <sheetName val="Inst Item Dets"/>
      <sheetName val="Elec Item Dets"/>
      <sheetName val="Paint Item Dets"/>
      <sheetName val="By Branch"/>
      <sheetName val="KABULLER.XLS"/>
      <sheetName val="1,2,3,4,5단위수량"/>
      <sheetName val="수입"/>
      <sheetName val="NPV"/>
      <sheetName val="Order List"/>
      <sheetName val="cover page"/>
      <sheetName val="Project Data"/>
      <sheetName val="#REF!"/>
      <sheetName val="hvac boq"/>
      <sheetName val="loans"/>
      <sheetName val="allowances"/>
      <sheetName val="Summary_cal"/>
      <sheetName val="_____@_x0014"/>
      <sheetName val="_____@"/>
      <sheetName val="?????@_x0014"/>
      <sheetName val="d_makan"/>
      <sheetName val="Link_ห้ามลบ"/>
      <sheetName val="Drop_Down"/>
      <sheetName val="6"/>
      <sheetName val="5"/>
      <sheetName val="ค่าขนส่ง(6ล้อ)"/>
      <sheetName val="ค่าขนส่ง(พ่วง)"/>
      <sheetName val="งานเพิ่ม-ลด"/>
      <sheetName val="ภูมิทัศน์"/>
      <sheetName val="bq"/>
      <sheetName val="ปร4"/>
      <sheetName val="หา FACTORF"/>
      <sheetName val="OHCทาง"/>
      <sheetName val="ค่าขนส่ง(กรอก)"/>
      <sheetName val="CABLE"/>
      <sheetName val="RACK WAY"/>
      <sheetName val="ส.อุดร (2)"/>
      <sheetName val="기성내역"/>
      <sheetName val="Sheet9"/>
      <sheetName val="BOQ건축"/>
      <sheetName val="Cost Summary"/>
      <sheetName val="TTL"/>
      <sheetName val="开办费估算简表"/>
      <sheetName val="4-机械及周转料具"/>
      <sheetName val="List data adj."/>
      <sheetName val="sh_vpm_fr"/>
      <sheetName val="Ratio_Quantities7"/>
      <sheetName val="Column_VE_(Coppper)7"/>
      <sheetName val="CORE_WALL_(GL_38-39_I-R)VE7"/>
      <sheetName val="CORE_WALL_(GL_14-19_I-R)VE7"/>
      <sheetName val="CORE_WALL_(GL_27-28_C-F)VE7"/>
      <sheetName val="CORE_WALL_(GL_53-54_J)VE7"/>
      <sheetName val="CORE_WALL_(GL_56-57_J-P)VE7"/>
      <sheetName val="CORE_WALL_(GL_33_C-L)VE7"/>
      <sheetName val="RC_Wall7"/>
      <sheetName val="Struc__Steel7"/>
      <sheetName val="Std_RC_Wall7"/>
      <sheetName val="Std__Column_7"/>
      <sheetName val="Struc_Check_Table_อาคาร_17"/>
      <sheetName val="ข้อมูลประตู_T17"/>
      <sheetName val="ข้อมูลหน้าต่าง_T17"/>
      <sheetName val="ข้อมูลหน้าต่าง_T37"/>
      <sheetName val="ข้อมูลประตู_T27"/>
      <sheetName val="Data_Sheet7"/>
      <sheetName val="EST-FOOTING_(G)7"/>
      <sheetName val="Cost_per_SQM_M&amp;E7"/>
      <sheetName val="_FS7"/>
      <sheetName val="Sch_2_SN7"/>
      <sheetName val="Sch_3_FP7"/>
      <sheetName val="Sch_4_AC7"/>
      <sheetName val="Sch_6_Prelim7"/>
      <sheetName val="TOTAL_-BUILDING_E17"/>
      <sheetName val="SUM_-_MEP(E1)_7"/>
      <sheetName val="Air(E1_)7"/>
      <sheetName val="Fp(E1)___7"/>
      <sheetName val="SUMMARY_MEP7"/>
      <sheetName val="SUM_-_MEP_BUILDING7"/>
      <sheetName val="Electrical_System_7"/>
      <sheetName val="Commuication_System7"/>
      <sheetName val="Air_Conditioning__System__7"/>
      <sheetName val="Sanitary_System_7"/>
      <sheetName val="Fire_Protection_System_7"/>
      <sheetName val="ปี_25627"/>
      <sheetName val="รายการ_VE7"/>
      <sheetName val="Type_A-17"/>
      <sheetName val="Type_A-1M7"/>
      <sheetName val="Type_B-17"/>
      <sheetName val="Type_C17"/>
      <sheetName val="Type_C-27"/>
      <sheetName val="Type_C-37"/>
      <sheetName val="Type_C-57"/>
      <sheetName val="Type_DP-57"/>
      <sheetName val="Type_LOFT-17"/>
      <sheetName val="Type_LOFT-2_7"/>
      <sheetName val="Type_LOFT-2M7"/>
      <sheetName val="Type_LOFT_37"/>
      <sheetName val="Type_LOFT-47"/>
      <sheetName val="Type_LOFT-57"/>
      <sheetName val="Type_LOFT-67"/>
      <sheetName val="Type_LOFT-77"/>
      <sheetName val="Type_PH-A7"/>
      <sheetName val="Type_PH-B7"/>
      <sheetName val="Type_PH-C7"/>
      <sheetName val="Type_PH-D7"/>
      <sheetName val="Type_PH-E7"/>
      <sheetName val="Sum_LAND7"/>
      <sheetName val="SUM_M&amp;E7"/>
      <sheetName val="Grand_Summary_(_Variation)7"/>
      <sheetName val="ST_work_con_M7"/>
      <sheetName val="ST_work_con_carpark7"/>
      <sheetName val="ST_work_M7"/>
      <sheetName val="ST_work_Facad(M)_7"/>
      <sheetName val="ST_work_carpark7"/>
      <sheetName val="back_up_arc_Car_Park7"/>
      <sheetName val="backup_str_carpark7"/>
      <sheetName val="back_up_arc__M7"/>
      <sheetName val="แยกงาน_ผนัง_พื้น_ฝ้า_สี7"/>
      <sheetName val="Grand_SUMMARY_MEP_7"/>
      <sheetName val="แยกงาน_(2)7"/>
      <sheetName val="KKC_Brkdwn7"/>
      <sheetName val="Factor_F_Data7"/>
      <sheetName val="Garph_Work-Cost7"/>
      <sheetName val="Discounted_Cash_Flow7"/>
      <sheetName val="Fee_Rate_Summary7"/>
      <sheetName val="Bill_No__2_-_Carpark7"/>
      <sheetName val="back_up_FL_47"/>
      <sheetName val="King_17"/>
      <sheetName val="10_ข้อมูลวัสดุ-ค่าดำเนิน7"/>
      <sheetName val="REF_ONLY27"/>
      <sheetName val="แผนงาน_อบต_ท่าลาน(ส่งเทศบาล)7"/>
      <sheetName val="OR21_Final_Forecast_Rev_27"/>
      <sheetName val="Summary_Forecast_Budget_1&amp;27"/>
      <sheetName val="Summary_Forecast_Budget_Rev_27"/>
      <sheetName val="Backup_OR21_7"/>
      <sheetName val="BOQ__VI_03_09_19_7"/>
      <sheetName val="Backup_BR_BMA7"/>
      <sheetName val="Budget_for_ENT7"/>
      <sheetName val="ADJ__D-Wall&amp;BR_Ent__Rev_2_17"/>
      <sheetName val="Rebar+Conพื้น_Waste10%7"/>
      <sheetName val="Backup_D-Wall_Ent__13_07_197"/>
      <sheetName val="Backup_BR_ENT__13_07_197"/>
      <sheetName val="IMP_OR21_2019_07_117"/>
      <sheetName val="A1_27"/>
      <sheetName val="detail_7"/>
      <sheetName val="Car_7"/>
      <sheetName val="TDC_COA_Sumry7"/>
      <sheetName val="COA_Sumry_by_Area7"/>
      <sheetName val="COA_Sumry_by_Contr7"/>
      <sheetName val="COA_Sumry_by_RG7"/>
      <sheetName val="TDC_COA_Grp_Sumry7"/>
      <sheetName val="TDC_Item_Dets-Full7"/>
      <sheetName val="TDC_Item_Dets-IPM-Full7"/>
      <sheetName val="TDC_Item_Dets7"/>
      <sheetName val="TDC_Item_Sumry7"/>
      <sheetName val="TDC_Key_Qty_Sumry7"/>
      <sheetName val="List_-_Components7"/>
      <sheetName val="List_-_Equipment7"/>
      <sheetName val="Project_Metrics7"/>
      <sheetName val="COA_Sumry_-_Std_Imp7"/>
      <sheetName val="Contr_TDC_-_Std_Imp7"/>
      <sheetName val="Item_Sumry_-_Std_Imp7"/>
      <sheetName val="Proj_TIC_-_Std_Imp7"/>
      <sheetName val="Unit_Costs_-_Std_Imp7"/>
      <sheetName val="Unit_MH_-_Std_Imp7"/>
      <sheetName val="Construction_cost_assumption7"/>
      <sheetName val="JLL_Assumption7"/>
      <sheetName val="Retail_Program&amp;Rev_Assumption7"/>
      <sheetName val="BOX_Cryostat_Details7"/>
      <sheetName val="Driver_Linac_Layout7"/>
      <sheetName val="Magnet_Details7"/>
      <sheetName val="Factor_F_งาน_DB_4"/>
      <sheetName val="Site_OH-Main_Construction4"/>
      <sheetName val="Site_OH-HMA4"/>
      <sheetName val="Para_Slurry_Seal4"/>
      <sheetName val="Agg__for_Para_Type_III4"/>
      <sheetName val="Agg__for_Para_TypeIII_Haulage4"/>
      <sheetName val="Tack_Coat-16+400A,B4"/>
      <sheetName val="Earth_Excavation4"/>
      <sheetName val="B1_Selected_Mat4"/>
      <sheetName val="B1_CTB_In-Plant4"/>
      <sheetName val="Tack_Coat-17+100B4"/>
      <sheetName val="Milling_5cm-ทางลงเชียงราก4"/>
      <sheetName val="Tack_Coat-ทางลงเชียงราก4"/>
      <sheetName val="Toll_Fee4"/>
      <sheetName val="Traffic_Management4"/>
      <sheetName val="Attach1(สรุปรวม)_4"/>
      <sheetName val="Attach2(BOQ_Detail)_4"/>
      <sheetName val="Attach3(Measurement)_(Topping)4"/>
      <sheetName val="Attach3(Measurement)_(FL_FINIS4"/>
      <sheetName val="Attach3(Check_Sheet)4"/>
      <sheetName val="_(FL_Finis)4"/>
      <sheetName val="11_ข้อมูลงานCon4"/>
      <sheetName val="12_ข้อมูลงานไม้แบบ4"/>
      <sheetName val="ทำนบดิน_47"/>
      <sheetName val="Purchase_Order7"/>
      <sheetName val="Customize_Your_Purchase_Order7"/>
      <sheetName val="bp_bill-mark4"/>
      <sheetName val="ตกแต่ง-อาคาร_A4"/>
      <sheetName val="ตกแต่ง-อาคาร_B4"/>
      <sheetName val="ตกแต่ง-อาคาร_C4"/>
      <sheetName val="ตกแต่ง-อาคาร_E4"/>
      <sheetName val="basic_rate4"/>
      <sheetName val="bk_unit_rate4"/>
      <sheetName val="3-145_input_plan4"/>
      <sheetName val="MS_Box4"/>
      <sheetName val="MOLP_C4"/>
      <sheetName val="Sch_24"/>
      <sheetName val="PRICE_LIST4"/>
      <sheetName val="36_rc__pipe(2หน้า)4"/>
      <sheetName val="Ratio_Quantities8"/>
      <sheetName val="Column_VE_(Coppper)8"/>
      <sheetName val="CORE_WALL_(GL_38-39_I-R)VE8"/>
      <sheetName val="CORE_WALL_(GL_14-19_I-R)VE8"/>
      <sheetName val="CORE_WALL_(GL_27-28_C-F)VE8"/>
      <sheetName val="CORE_WALL_(GL_53-54_J)VE8"/>
      <sheetName val="CORE_WALL_(GL_56-57_J-P)VE8"/>
      <sheetName val="CORE_WALL_(GL_33_C-L)VE8"/>
      <sheetName val="RC_Wall8"/>
      <sheetName val="Struc__Steel8"/>
      <sheetName val="Std_RC_Wall8"/>
      <sheetName val="Std__Column_8"/>
      <sheetName val="Struc_Check_Table_อาคาร_18"/>
      <sheetName val="ข้อมูลประตู_T18"/>
      <sheetName val="ข้อมูลหน้าต่าง_T18"/>
      <sheetName val="ข้อมูลหน้าต่าง_T38"/>
      <sheetName val="ข้อมูลประตู_T28"/>
      <sheetName val="Data_Sheet8"/>
      <sheetName val="EST-FOOTING_(G)8"/>
      <sheetName val="Cost_per_SQM_M&amp;E8"/>
      <sheetName val="_FS8"/>
      <sheetName val="Sch_2_SN8"/>
      <sheetName val="Sch_3_FP8"/>
      <sheetName val="Sch_4_AC8"/>
      <sheetName val="Sch_6_Prelim8"/>
      <sheetName val="TOTAL_-BUILDING_E18"/>
      <sheetName val="SUM_-_MEP(E1)_8"/>
      <sheetName val="Air(E1_)8"/>
      <sheetName val="Fp(E1)___8"/>
      <sheetName val="SUMMARY_MEP8"/>
      <sheetName val="SUM_-_MEP_BUILDING8"/>
      <sheetName val="Electrical_System_8"/>
      <sheetName val="Commuication_System8"/>
      <sheetName val="Air_Conditioning__System__8"/>
      <sheetName val="Sanitary_System_8"/>
      <sheetName val="Fire_Protection_System_8"/>
      <sheetName val="ปี_25628"/>
      <sheetName val="รายการ_VE8"/>
      <sheetName val="Type_A-18"/>
      <sheetName val="Type_A-1M8"/>
      <sheetName val="Type_B-18"/>
      <sheetName val="Type_C18"/>
      <sheetName val="Type_C-28"/>
      <sheetName val="Type_C-38"/>
      <sheetName val="Type_C-58"/>
      <sheetName val="Type_DP-58"/>
      <sheetName val="Type_LOFT-18"/>
      <sheetName val="Type_LOFT-2_8"/>
      <sheetName val="Type_LOFT-2M8"/>
      <sheetName val="Type_LOFT_38"/>
      <sheetName val="Type_LOFT-48"/>
      <sheetName val="Type_LOFT-58"/>
      <sheetName val="Type_LOFT-68"/>
      <sheetName val="Type_LOFT-78"/>
      <sheetName val="Type_PH-A8"/>
      <sheetName val="Type_PH-B8"/>
      <sheetName val="Type_PH-C8"/>
      <sheetName val="Type_PH-D8"/>
      <sheetName val="Type_PH-E8"/>
      <sheetName val="Sum_LAND8"/>
      <sheetName val="SUM_M&amp;E8"/>
      <sheetName val="Grand_Summary_(_Variation)8"/>
      <sheetName val="ST_work_con_M8"/>
      <sheetName val="ST_work_con_carpark8"/>
      <sheetName val="ST_work_M8"/>
      <sheetName val="ST_work_Facad(M)_8"/>
      <sheetName val="ST_work_carpark8"/>
      <sheetName val="back_up_arc_Car_Park8"/>
      <sheetName val="backup_str_carpark8"/>
      <sheetName val="back_up_arc__M8"/>
      <sheetName val="แยกงาน_ผนัง_พื้น_ฝ้า_สี8"/>
      <sheetName val="Grand_SUMMARY_MEP_8"/>
      <sheetName val="แยกงาน_(2)8"/>
      <sheetName val="KKC_Brkdwn8"/>
      <sheetName val="Factor_F_Data8"/>
      <sheetName val="Garph_Work-Cost8"/>
      <sheetName val="Discounted_Cash_Flow8"/>
      <sheetName val="Fee_Rate_Summary8"/>
      <sheetName val="Bill_No__2_-_Carpark8"/>
      <sheetName val="back_up_FL_48"/>
      <sheetName val="King_18"/>
      <sheetName val="10_ข้อมูลวัสดุ-ค่าดำเนิน8"/>
      <sheetName val="REF_ONLY28"/>
      <sheetName val="แผนงาน_อบต_ท่าลาน(ส่งเทศบาล)8"/>
      <sheetName val="OR21_Final_Forecast_Rev_28"/>
      <sheetName val="Summary_Forecast_Budget_1&amp;28"/>
      <sheetName val="Summary_Forecast_Budget_Rev_28"/>
      <sheetName val="Backup_OR21_8"/>
      <sheetName val="BOQ__VI_03_09_19_8"/>
      <sheetName val="Backup_BR_BMA8"/>
      <sheetName val="Budget_for_ENT8"/>
      <sheetName val="ADJ__D-Wall&amp;BR_Ent__Rev_2_18"/>
      <sheetName val="Rebar+Conพื้น_Waste10%8"/>
      <sheetName val="Backup_D-Wall_Ent__13_07_198"/>
      <sheetName val="Backup_BR_ENT__13_07_198"/>
      <sheetName val="IMP_OR21_2019_07_118"/>
      <sheetName val="A1_28"/>
      <sheetName val="detail_8"/>
      <sheetName val="Car_8"/>
      <sheetName val="TDC_COA_Sumry8"/>
      <sheetName val="COA_Sumry_by_Area8"/>
      <sheetName val="COA_Sumry_by_Contr8"/>
      <sheetName val="COA_Sumry_by_RG8"/>
      <sheetName val="TDC_COA_Grp_Sumry8"/>
      <sheetName val="TDC_Item_Dets-Full8"/>
      <sheetName val="TDC_Item_Dets-IPM-Full8"/>
      <sheetName val="TDC_Item_Dets8"/>
      <sheetName val="TDC_Item_Sumry8"/>
      <sheetName val="TDC_Key_Qty_Sumry8"/>
      <sheetName val="List_-_Components8"/>
      <sheetName val="List_-_Equipment8"/>
      <sheetName val="Project_Metrics8"/>
      <sheetName val="COA_Sumry_-_Std_Imp8"/>
      <sheetName val="Contr_TDC_-_Std_Imp8"/>
      <sheetName val="Item_Sumry_-_Std_Imp8"/>
      <sheetName val="Proj_TIC_-_Std_Imp8"/>
      <sheetName val="Unit_Costs_-_Std_Imp8"/>
      <sheetName val="Unit_MH_-_Std_Imp8"/>
      <sheetName val="Construction_cost_assumption8"/>
      <sheetName val="JLL_Assumption8"/>
      <sheetName val="Retail_Program&amp;Rev_Assumption8"/>
      <sheetName val="BOX_Cryostat_Details8"/>
      <sheetName val="Driver_Linac_Layout8"/>
      <sheetName val="Magnet_Details8"/>
      <sheetName val="Factor_F_งาน_DB_5"/>
      <sheetName val="Site_OH-Main_Construction5"/>
      <sheetName val="Site_OH-HMA5"/>
      <sheetName val="Para_Slurry_Seal5"/>
      <sheetName val="Agg__for_Para_Type_III5"/>
      <sheetName val="Agg__for_Para_TypeIII_Haulage5"/>
      <sheetName val="Tack_Coat-16+400A,B5"/>
      <sheetName val="Earth_Excavation5"/>
      <sheetName val="B1_Selected_Mat5"/>
      <sheetName val="B1_CTB_In-Plant5"/>
      <sheetName val="Tack_Coat-17+100B5"/>
      <sheetName val="Milling_5cm-ทางลงเชียงราก5"/>
      <sheetName val="Tack_Coat-ทางลงเชียงราก5"/>
      <sheetName val="Toll_Fee5"/>
      <sheetName val="Traffic_Management5"/>
      <sheetName val="Attach1(สรุปรวม)_5"/>
      <sheetName val="Attach2(BOQ_Detail)_5"/>
      <sheetName val="Attach3(Measurement)_(Topping)5"/>
      <sheetName val="Attach3(Measurement)_(FL_FINIS5"/>
      <sheetName val="Attach3(Check_Sheet)5"/>
      <sheetName val="_(FL_Finis)5"/>
      <sheetName val="11_ข้อมูลงานCon5"/>
      <sheetName val="12_ข้อมูลงานไม้แบบ5"/>
      <sheetName val="ทำนบดิน_48"/>
      <sheetName val="Purchase_Order8"/>
      <sheetName val="Customize_Your_Purchase_Order8"/>
      <sheetName val="bp_bill-mark5"/>
      <sheetName val="ตกแต่ง-อาคาร_A5"/>
      <sheetName val="ตกแต่ง-อาคาร_B5"/>
      <sheetName val="ตกแต่ง-อาคาร_C5"/>
      <sheetName val="ตกแต่ง-อาคาร_E5"/>
      <sheetName val="basic_rate5"/>
      <sheetName val="bk_unit_rate5"/>
      <sheetName val="3-145_input_plan5"/>
      <sheetName val="MS_Box5"/>
      <sheetName val="MOLP_C5"/>
      <sheetName val="Sch_25"/>
      <sheetName val="PRICE_LIST5"/>
      <sheetName val="36_rc__pipe(2หน้า)5"/>
      <sheetName val="A_O_R_1"/>
      <sheetName val="หน้าปกล่าสุด_(2)1"/>
      <sheetName val="Cover_(2)1"/>
      <sheetName val="งานตกแต่งภายใน_(ตัดSCOPE)1"/>
      <sheetName val="หมวดงานสถาปัตยกรรม_(พาส)ต้นฉบั1"/>
      <sheetName val="EE_1"/>
      <sheetName val="AC_(2)1"/>
      <sheetName val="สรุปราคา_(EMC)2"/>
      <sheetName val="Status_Budget2"/>
      <sheetName val="bill_21"/>
      <sheetName val="입찰내역_발주처_양식1"/>
      <sheetName val="price_per_model1"/>
      <sheetName val="Cost_Data1"/>
      <sheetName val="book_1_summary1"/>
      <sheetName val="construction_cost_summary1"/>
      <sheetName val="sum_1-41"/>
      <sheetName val="Land_Dev't__Ph-11"/>
      <sheetName val="worksheet_inchican1"/>
      <sheetName val="combined_9-301"/>
      <sheetName val="COMPARATIVE_SUMMARY1"/>
      <sheetName val="BOQ_(typ-accent)1"/>
      <sheetName val="summary_sn_fp1"/>
      <sheetName val="Category_List1"/>
      <sheetName val="5a__Code_E1"/>
      <sheetName val="Executive_Summary_Buil1"/>
      <sheetName val="Backup_Rev1"/>
      <sheetName val="___合同台账__1"/>
      <sheetName val="ประมาณการประตูหน้าต่าง_1"/>
      <sheetName val="DMD_Office1"/>
      <sheetName val="ADMIN_OFFICE_(2)1"/>
      <sheetName val="exec_summary1"/>
      <sheetName val="3-CAPARS_Log1"/>
      <sheetName val="area_converter1"/>
      <sheetName val="Link_ห้ามลบ1"/>
      <sheetName val="Drop_Down1"/>
      <sheetName val="Summary_cal1"/>
      <sheetName val="d_makan1"/>
      <sheetName val="Ratio_Quantities9"/>
      <sheetName val="Column_VE_(Coppper)9"/>
      <sheetName val="CORE_WALL_(GL_38-39_I-R)VE9"/>
      <sheetName val="CORE_WALL_(GL_14-19_I-R)VE9"/>
      <sheetName val="CORE_WALL_(GL_27-28_C-F)VE9"/>
      <sheetName val="CORE_WALL_(GL_53-54_J)VE9"/>
      <sheetName val="CORE_WALL_(GL_56-57_J-P)VE9"/>
      <sheetName val="CORE_WALL_(GL_33_C-L)VE9"/>
      <sheetName val="RC_Wall9"/>
      <sheetName val="Struc__Steel9"/>
      <sheetName val="Std_RC_Wall9"/>
      <sheetName val="Std__Column_9"/>
      <sheetName val="Struc_Check_Table_อาคาร_19"/>
      <sheetName val="ข้อมูลประตู_T19"/>
      <sheetName val="ข้อมูลหน้าต่าง_T19"/>
      <sheetName val="ข้อมูลหน้าต่าง_T39"/>
      <sheetName val="ข้อมูลประตู_T29"/>
      <sheetName val="_FS9"/>
      <sheetName val="Sch_2_SN9"/>
      <sheetName val="Sch_3_FP9"/>
      <sheetName val="Sch_4_AC9"/>
      <sheetName val="Sch_6_Prelim9"/>
      <sheetName val="ปี_25629"/>
      <sheetName val="TOTAL_-BUILDING_E19"/>
      <sheetName val="SUM_-_MEP(E1)_9"/>
      <sheetName val="Air(E1_)9"/>
      <sheetName val="Fp(E1)___9"/>
      <sheetName val="Data_Sheet9"/>
      <sheetName val="SUMMARY_MEP9"/>
      <sheetName val="SUM_-_MEP_BUILDING9"/>
      <sheetName val="Electrical_System_9"/>
      <sheetName val="Commuication_System9"/>
      <sheetName val="Air_Conditioning__System__9"/>
      <sheetName val="Sanitary_System_9"/>
      <sheetName val="Fire_Protection_System_9"/>
      <sheetName val="EST-FOOTING_(G)9"/>
      <sheetName val="Cost_per_SQM_M&amp;E9"/>
      <sheetName val="รายการ_VE9"/>
      <sheetName val="Type_A-19"/>
      <sheetName val="Type_A-1M9"/>
      <sheetName val="Type_B-19"/>
      <sheetName val="Type_C19"/>
      <sheetName val="Type_C-29"/>
      <sheetName val="Type_C-39"/>
      <sheetName val="Type_C-59"/>
      <sheetName val="Type_DP-59"/>
      <sheetName val="Type_LOFT-19"/>
      <sheetName val="Type_LOFT-2_9"/>
      <sheetName val="Type_LOFT-2M9"/>
      <sheetName val="Type_LOFT_39"/>
      <sheetName val="Type_LOFT-49"/>
      <sheetName val="Type_LOFT-59"/>
      <sheetName val="Type_LOFT-69"/>
      <sheetName val="Type_LOFT-79"/>
      <sheetName val="Type_PH-A9"/>
      <sheetName val="Type_PH-B9"/>
      <sheetName val="Type_PH-C9"/>
      <sheetName val="Type_PH-D9"/>
      <sheetName val="Type_PH-E9"/>
      <sheetName val="Sum_LAND9"/>
      <sheetName val="SUM_M&amp;E9"/>
      <sheetName val="KKC_Brkdwn9"/>
      <sheetName val="Factor_F_Data9"/>
      <sheetName val="Grand_Summary_(_Variation)9"/>
      <sheetName val="ST_work_con_M9"/>
      <sheetName val="ST_work_con_carpark9"/>
      <sheetName val="ST_work_M9"/>
      <sheetName val="ST_work_Facad(M)_9"/>
      <sheetName val="ST_work_carpark9"/>
      <sheetName val="back_up_arc_Car_Park9"/>
      <sheetName val="backup_str_carpark9"/>
      <sheetName val="back_up_arc__M9"/>
      <sheetName val="แยกงาน_ผนัง_พื้น_ฝ้า_สี9"/>
      <sheetName val="Grand_SUMMARY_MEP_9"/>
      <sheetName val="แยกงาน_(2)9"/>
      <sheetName val="Discounted_Cash_Flow9"/>
      <sheetName val="แผนงาน_อบต_ท่าลาน(ส่งเทศบาล)9"/>
      <sheetName val="Bill_No__2_-_Carpark9"/>
      <sheetName val="Garph_Work-Cost9"/>
      <sheetName val="Fee_Rate_Summary9"/>
      <sheetName val="OR21_Final_Forecast_Rev_29"/>
      <sheetName val="Summary_Forecast_Budget_1&amp;29"/>
      <sheetName val="Summary_Forecast_Budget_Rev_29"/>
      <sheetName val="Backup_OR21_9"/>
      <sheetName val="BOQ__VI_03_09_19_9"/>
      <sheetName val="Backup_BR_BMA9"/>
      <sheetName val="Budget_for_ENT9"/>
      <sheetName val="ADJ__D-Wall&amp;BR_Ent__Rev_2_19"/>
      <sheetName val="Rebar+Conพื้น_Waste10%9"/>
      <sheetName val="Backup_D-Wall_Ent__13_07_199"/>
      <sheetName val="Backup_BR_ENT__13_07_199"/>
      <sheetName val="IMP_OR21_2019_07_119"/>
      <sheetName val="10_ข้อมูลวัสดุ-ค่าดำเนิน9"/>
      <sheetName val="REF_ONLY29"/>
      <sheetName val="King_19"/>
      <sheetName val="A1_29"/>
      <sheetName val="detail_9"/>
      <sheetName val="Car_9"/>
      <sheetName val="TDC_COA_Sumry9"/>
      <sheetName val="COA_Sumry_by_Area9"/>
      <sheetName val="COA_Sumry_by_Contr9"/>
      <sheetName val="COA_Sumry_by_RG9"/>
      <sheetName val="TDC_COA_Grp_Sumry9"/>
      <sheetName val="TDC_Item_Dets-Full9"/>
      <sheetName val="TDC_Item_Dets-IPM-Full9"/>
      <sheetName val="TDC_Item_Dets9"/>
      <sheetName val="TDC_Item_Sumry9"/>
      <sheetName val="TDC_Key_Qty_Sumry9"/>
      <sheetName val="List_-_Components9"/>
      <sheetName val="List_-_Equipment9"/>
      <sheetName val="Project_Metrics9"/>
      <sheetName val="COA_Sumry_-_Std_Imp9"/>
      <sheetName val="Contr_TDC_-_Std_Imp9"/>
      <sheetName val="Item_Sumry_-_Std_Imp9"/>
      <sheetName val="Proj_TIC_-_Std_Imp9"/>
      <sheetName val="Unit_Costs_-_Std_Imp9"/>
      <sheetName val="Unit_MH_-_Std_Imp9"/>
      <sheetName val="back_up_FL_49"/>
      <sheetName val="Construction_cost_assumption9"/>
      <sheetName val="JLL_Assumption9"/>
      <sheetName val="Retail_Program&amp;Rev_Assumption9"/>
      <sheetName val="BOX_Cryostat_Details9"/>
      <sheetName val="Driver_Linac_Layout9"/>
      <sheetName val="Magnet_Details9"/>
      <sheetName val="ทำนบดิน_49"/>
      <sheetName val="Purchase_Order9"/>
      <sheetName val="Customize_Your_Purchase_Order9"/>
      <sheetName val="bk_unit_rate6"/>
      <sheetName val="Factor_F_งาน_DB_6"/>
      <sheetName val="Site_OH-Main_Construction6"/>
      <sheetName val="Site_OH-HMA6"/>
      <sheetName val="Para_Slurry_Seal6"/>
      <sheetName val="Agg__for_Para_Type_III6"/>
      <sheetName val="Agg__for_Para_TypeIII_Haulage6"/>
      <sheetName val="Tack_Coat-16+400A,B6"/>
      <sheetName val="Earth_Excavation6"/>
      <sheetName val="B1_Selected_Mat6"/>
      <sheetName val="B1_CTB_In-Plant6"/>
      <sheetName val="Tack_Coat-17+100B6"/>
      <sheetName val="Milling_5cm-ทางลงเชียงราก6"/>
      <sheetName val="Tack_Coat-ทางลงเชียงราก6"/>
      <sheetName val="Toll_Fee6"/>
      <sheetName val="Traffic_Management6"/>
      <sheetName val="Attach1(สรุปรวม)_6"/>
      <sheetName val="Attach2(BOQ_Detail)_6"/>
      <sheetName val="Attach3(Measurement)_(Topping)6"/>
      <sheetName val="Attach3(Measurement)_(FL_FINIS6"/>
      <sheetName val="Attach3(Check_Sheet)6"/>
      <sheetName val="_(FL_Finis)6"/>
      <sheetName val="11_ข้อมูลงานCon6"/>
      <sheetName val="12_ข้อมูลงานไม้แบบ6"/>
      <sheetName val="bp_bill-mark6"/>
      <sheetName val="ตกแต่ง-อาคาร_A6"/>
      <sheetName val="ตกแต่ง-อาคาร_B6"/>
      <sheetName val="ตกแต่ง-อาคาร_C6"/>
      <sheetName val="ตกแต่ง-อาคาร_E6"/>
      <sheetName val="basic_rate6"/>
      <sheetName val="3-145_input_plan6"/>
      <sheetName val="MS_Box6"/>
      <sheetName val="MOLP_C6"/>
      <sheetName val="Sch_26"/>
      <sheetName val="PRICE_LIST6"/>
      <sheetName val="36_rc__pipe(2หน้า)6"/>
      <sheetName val="book_1_summary2"/>
      <sheetName val="construction_cost_summary2"/>
      <sheetName val="sum_1-42"/>
      <sheetName val="สรุปราคา_(EMC)3"/>
      <sheetName val="Status_Budget3"/>
      <sheetName val="A_O_R_2"/>
      <sheetName val="summary_sn_fp2"/>
      <sheetName val="หน้าปกล่าสุด_(2)2"/>
      <sheetName val="Cover_(2)2"/>
      <sheetName val="งานตกแต่งภายใน_(ตัดSCOPE)2"/>
      <sheetName val="หมวดงานสถาปัตยกรรม_(พาส)ต้นฉบั2"/>
      <sheetName val="EE_2"/>
      <sheetName val="AC_(2)2"/>
      <sheetName val="bill_22"/>
      <sheetName val="입찰내역_발주처_양식2"/>
      <sheetName val="price_per_model2"/>
      <sheetName val="Cost_Data2"/>
      <sheetName val="Land_Dev't__Ph-12"/>
      <sheetName val="worksheet_inchican2"/>
      <sheetName val="combined_9-302"/>
      <sheetName val="COMPARATIVE_SUMMARY2"/>
      <sheetName val="BOQ_(typ-accent)2"/>
      <sheetName val="Executive_Summary_Buil2"/>
      <sheetName val="Category_List2"/>
      <sheetName val="5a__Code_E2"/>
      <sheetName val="Backup_Rev2"/>
      <sheetName val="DMD_Office2"/>
      <sheetName val="ADMIN_OFFICE_(2)2"/>
      <sheetName val="exec_summary2"/>
      <sheetName val="3-CAPARS_Log2"/>
      <sheetName val="___合同台账__2"/>
      <sheetName val="ประมาณการประตูหน้าต่าง_2"/>
      <sheetName val="area_converter2"/>
      <sheetName val="Link_ห้ามลบ2"/>
      <sheetName val="Drop_Down2"/>
      <sheetName val="Summary_cal2"/>
      <sheetName val="d_makan2"/>
    </sheetNames>
    <sheetDataSet>
      <sheetData sheetId="0"/>
      <sheetData sheetId="1"/>
      <sheetData sheetId="2"/>
      <sheetData sheetId="3">
        <row r="307">
          <cell r="C307">
            <v>0</v>
          </cell>
        </row>
      </sheetData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>
        <row r="307">
          <cell r="C307">
            <v>0</v>
          </cell>
        </row>
      </sheetData>
      <sheetData sheetId="21">
        <row r="307">
          <cell r="C307">
            <v>0</v>
          </cell>
        </row>
      </sheetData>
      <sheetData sheetId="22">
        <row r="307">
          <cell r="C307">
            <v>0</v>
          </cell>
        </row>
      </sheetData>
      <sheetData sheetId="23">
        <row r="307">
          <cell r="C307">
            <v>0</v>
          </cell>
        </row>
      </sheetData>
      <sheetData sheetId="24">
        <row r="307">
          <cell r="C307">
            <v>0</v>
          </cell>
        </row>
      </sheetData>
      <sheetData sheetId="25">
        <row r="307">
          <cell r="C307">
            <v>0</v>
          </cell>
        </row>
      </sheetData>
      <sheetData sheetId="26">
        <row r="307">
          <cell r="C307">
            <v>0</v>
          </cell>
        </row>
      </sheetData>
      <sheetData sheetId="27">
        <row r="307">
          <cell r="C307">
            <v>0</v>
          </cell>
        </row>
      </sheetData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>
        <row r="307">
          <cell r="C307">
            <v>0</v>
          </cell>
        </row>
      </sheetData>
      <sheetData sheetId="65" refreshError="1"/>
      <sheetData sheetId="66" refreshError="1"/>
      <sheetData sheetId="67" refreshError="1"/>
      <sheetData sheetId="68" refreshError="1"/>
      <sheetData sheetId="69" refreshError="1"/>
      <sheetData sheetId="70">
        <row r="307">
          <cell r="C307" t="str">
            <v>Lean Concrete  ( 0.10 cm.)</v>
          </cell>
        </row>
      </sheetData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>
        <row r="307">
          <cell r="C307">
            <v>0</v>
          </cell>
        </row>
      </sheetData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/>
      <sheetData sheetId="10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>
        <row r="307">
          <cell r="C307">
            <v>0</v>
          </cell>
        </row>
      </sheetData>
      <sheetData sheetId="131">
        <row r="307">
          <cell r="C307">
            <v>0</v>
          </cell>
        </row>
      </sheetData>
      <sheetData sheetId="132">
        <row r="307">
          <cell r="C307">
            <v>0</v>
          </cell>
        </row>
      </sheetData>
      <sheetData sheetId="133">
        <row r="307">
          <cell r="C307">
            <v>0</v>
          </cell>
        </row>
      </sheetData>
      <sheetData sheetId="134">
        <row r="307">
          <cell r="C307">
            <v>0</v>
          </cell>
        </row>
      </sheetData>
      <sheetData sheetId="135" refreshError="1"/>
      <sheetData sheetId="136" refreshError="1"/>
      <sheetData sheetId="137">
        <row r="307">
          <cell r="C307">
            <v>0</v>
          </cell>
        </row>
      </sheetData>
      <sheetData sheetId="138">
        <row r="307">
          <cell r="C307">
            <v>0</v>
          </cell>
        </row>
      </sheetData>
      <sheetData sheetId="139">
        <row r="307">
          <cell r="C307">
            <v>0</v>
          </cell>
        </row>
      </sheetData>
      <sheetData sheetId="140">
        <row r="307">
          <cell r="C307">
            <v>0</v>
          </cell>
        </row>
      </sheetData>
      <sheetData sheetId="141">
        <row r="307">
          <cell r="C307">
            <v>0</v>
          </cell>
        </row>
      </sheetData>
      <sheetData sheetId="142">
        <row r="307">
          <cell r="C307">
            <v>0</v>
          </cell>
        </row>
      </sheetData>
      <sheetData sheetId="143">
        <row r="307">
          <cell r="C307">
            <v>0</v>
          </cell>
        </row>
      </sheetData>
      <sheetData sheetId="144">
        <row r="307">
          <cell r="C307">
            <v>0</v>
          </cell>
        </row>
      </sheetData>
      <sheetData sheetId="145">
        <row r="307">
          <cell r="C307">
            <v>0</v>
          </cell>
        </row>
      </sheetData>
      <sheetData sheetId="146">
        <row r="307">
          <cell r="C307">
            <v>0</v>
          </cell>
        </row>
      </sheetData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>
        <row r="307">
          <cell r="C307">
            <v>0</v>
          </cell>
        </row>
      </sheetData>
      <sheetData sheetId="161">
        <row r="307">
          <cell r="C307">
            <v>0</v>
          </cell>
        </row>
      </sheetData>
      <sheetData sheetId="162">
        <row r="307">
          <cell r="C307">
            <v>0</v>
          </cell>
        </row>
      </sheetData>
      <sheetData sheetId="163">
        <row r="307">
          <cell r="C307">
            <v>0</v>
          </cell>
        </row>
      </sheetData>
      <sheetData sheetId="164">
        <row r="307">
          <cell r="C307">
            <v>0</v>
          </cell>
        </row>
      </sheetData>
      <sheetData sheetId="165">
        <row r="307">
          <cell r="C307">
            <v>0</v>
          </cell>
        </row>
      </sheetData>
      <sheetData sheetId="166"/>
      <sheetData sheetId="167"/>
      <sheetData sheetId="168">
        <row r="307">
          <cell r="C307">
            <v>0</v>
          </cell>
        </row>
      </sheetData>
      <sheetData sheetId="169">
        <row r="307">
          <cell r="C307">
            <v>0</v>
          </cell>
        </row>
      </sheetData>
      <sheetData sheetId="170">
        <row r="307">
          <cell r="C307">
            <v>0</v>
          </cell>
        </row>
      </sheetData>
      <sheetData sheetId="171">
        <row r="307">
          <cell r="C307">
            <v>0</v>
          </cell>
        </row>
      </sheetData>
      <sheetData sheetId="172">
        <row r="307">
          <cell r="C307">
            <v>0</v>
          </cell>
        </row>
      </sheetData>
      <sheetData sheetId="173">
        <row r="307">
          <cell r="C307">
            <v>0</v>
          </cell>
        </row>
      </sheetData>
      <sheetData sheetId="174">
        <row r="307">
          <cell r="C307">
            <v>0</v>
          </cell>
        </row>
      </sheetData>
      <sheetData sheetId="175"/>
      <sheetData sheetId="176" refreshError="1"/>
      <sheetData sheetId="177" refreshError="1"/>
      <sheetData sheetId="178" refreshError="1"/>
      <sheetData sheetId="179">
        <row r="307">
          <cell r="C307">
            <v>0</v>
          </cell>
        </row>
      </sheetData>
      <sheetData sheetId="180"/>
      <sheetData sheetId="181"/>
      <sheetData sheetId="182">
        <row r="307">
          <cell r="C307">
            <v>0</v>
          </cell>
        </row>
      </sheetData>
      <sheetData sheetId="183">
        <row r="307">
          <cell r="C307">
            <v>0</v>
          </cell>
        </row>
      </sheetData>
      <sheetData sheetId="184">
        <row r="307">
          <cell r="C307">
            <v>0</v>
          </cell>
        </row>
      </sheetData>
      <sheetData sheetId="185">
        <row r="307">
          <cell r="C307">
            <v>0</v>
          </cell>
        </row>
      </sheetData>
      <sheetData sheetId="186">
        <row r="307">
          <cell r="C307">
            <v>0</v>
          </cell>
        </row>
      </sheetData>
      <sheetData sheetId="187">
        <row r="307">
          <cell r="C307">
            <v>0</v>
          </cell>
        </row>
      </sheetData>
      <sheetData sheetId="188"/>
      <sheetData sheetId="189" refreshError="1"/>
      <sheetData sheetId="190" refreshError="1"/>
      <sheetData sheetId="191" refreshError="1"/>
      <sheetData sheetId="192" refreshError="1"/>
      <sheetData sheetId="193">
        <row r="307">
          <cell r="C307">
            <v>0</v>
          </cell>
        </row>
      </sheetData>
      <sheetData sheetId="194">
        <row r="307">
          <cell r="C307">
            <v>0</v>
          </cell>
        </row>
      </sheetData>
      <sheetData sheetId="195">
        <row r="307">
          <cell r="C307">
            <v>0</v>
          </cell>
        </row>
      </sheetData>
      <sheetData sheetId="196">
        <row r="307">
          <cell r="C307">
            <v>0</v>
          </cell>
        </row>
      </sheetData>
      <sheetData sheetId="197">
        <row r="307">
          <cell r="C307">
            <v>0</v>
          </cell>
        </row>
      </sheetData>
      <sheetData sheetId="198">
        <row r="307">
          <cell r="C307">
            <v>0</v>
          </cell>
        </row>
      </sheetData>
      <sheetData sheetId="199">
        <row r="307">
          <cell r="C307">
            <v>0</v>
          </cell>
        </row>
      </sheetData>
      <sheetData sheetId="200">
        <row r="307">
          <cell r="C307">
            <v>0</v>
          </cell>
        </row>
      </sheetData>
      <sheetData sheetId="201">
        <row r="307">
          <cell r="C307">
            <v>0</v>
          </cell>
        </row>
      </sheetData>
      <sheetData sheetId="202">
        <row r="307">
          <cell r="C307">
            <v>0</v>
          </cell>
        </row>
      </sheetData>
      <sheetData sheetId="203">
        <row r="307">
          <cell r="C307">
            <v>0</v>
          </cell>
        </row>
      </sheetData>
      <sheetData sheetId="204">
        <row r="307">
          <cell r="C307">
            <v>0</v>
          </cell>
        </row>
      </sheetData>
      <sheetData sheetId="205">
        <row r="307">
          <cell r="C307">
            <v>0</v>
          </cell>
        </row>
      </sheetData>
      <sheetData sheetId="206">
        <row r="307">
          <cell r="C307">
            <v>0</v>
          </cell>
        </row>
      </sheetData>
      <sheetData sheetId="207">
        <row r="307">
          <cell r="C307">
            <v>0</v>
          </cell>
        </row>
      </sheetData>
      <sheetData sheetId="208">
        <row r="307">
          <cell r="C307">
            <v>0</v>
          </cell>
        </row>
      </sheetData>
      <sheetData sheetId="209">
        <row r="307">
          <cell r="C307">
            <v>0</v>
          </cell>
        </row>
      </sheetData>
      <sheetData sheetId="210" refreshError="1"/>
      <sheetData sheetId="211">
        <row r="307">
          <cell r="C307">
            <v>0</v>
          </cell>
        </row>
      </sheetData>
      <sheetData sheetId="212">
        <row r="307">
          <cell r="C307">
            <v>0</v>
          </cell>
        </row>
      </sheetData>
      <sheetData sheetId="213">
        <row r="307">
          <cell r="C307">
            <v>0</v>
          </cell>
        </row>
      </sheetData>
      <sheetData sheetId="214">
        <row r="307">
          <cell r="C307">
            <v>0</v>
          </cell>
        </row>
      </sheetData>
      <sheetData sheetId="215">
        <row r="307">
          <cell r="C307">
            <v>0</v>
          </cell>
        </row>
      </sheetData>
      <sheetData sheetId="216">
        <row r="307">
          <cell r="C307">
            <v>0</v>
          </cell>
        </row>
      </sheetData>
      <sheetData sheetId="217">
        <row r="307">
          <cell r="C307">
            <v>0</v>
          </cell>
        </row>
      </sheetData>
      <sheetData sheetId="218">
        <row r="307">
          <cell r="C307">
            <v>0</v>
          </cell>
        </row>
      </sheetData>
      <sheetData sheetId="219" refreshError="1"/>
      <sheetData sheetId="220" refreshError="1"/>
      <sheetData sheetId="221" refreshError="1"/>
      <sheetData sheetId="222" refreshError="1"/>
      <sheetData sheetId="223">
        <row r="307">
          <cell r="C307" t="str">
            <v>Lean Concrete  ( 0.10 cm.)</v>
          </cell>
        </row>
      </sheetData>
      <sheetData sheetId="224">
        <row r="307">
          <cell r="C307" t="str">
            <v>Lean Concrete  ( 0.10 cm.)</v>
          </cell>
        </row>
      </sheetData>
      <sheetData sheetId="225">
        <row r="307">
          <cell r="C307" t="str">
            <v>Lean Concrete  ( 0.10 cm.)</v>
          </cell>
        </row>
      </sheetData>
      <sheetData sheetId="226">
        <row r="307">
          <cell r="C307" t="str">
            <v>Lean Concrete  ( 0.10 cm.)</v>
          </cell>
        </row>
      </sheetData>
      <sheetData sheetId="227">
        <row r="307">
          <cell r="C307" t="str">
            <v>Lean Concrete  ( 0.10 cm.)</v>
          </cell>
        </row>
      </sheetData>
      <sheetData sheetId="228" refreshError="1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>
        <row r="307">
          <cell r="C307">
            <v>0</v>
          </cell>
        </row>
      </sheetData>
      <sheetData sheetId="254" refreshError="1"/>
      <sheetData sheetId="255" refreshError="1"/>
      <sheetData sheetId="256" refreshError="1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>
        <row r="307">
          <cell r="C307">
            <v>0</v>
          </cell>
        </row>
      </sheetData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>
        <row r="307">
          <cell r="C307">
            <v>0</v>
          </cell>
        </row>
      </sheetData>
      <sheetData sheetId="349">
        <row r="307">
          <cell r="C307">
            <v>0</v>
          </cell>
        </row>
      </sheetData>
      <sheetData sheetId="350">
        <row r="307">
          <cell r="C307" t="str">
            <v>Lean Concrete  ( 0.10 cm.)</v>
          </cell>
        </row>
      </sheetData>
      <sheetData sheetId="351">
        <row r="307">
          <cell r="C307">
            <v>0</v>
          </cell>
        </row>
      </sheetData>
      <sheetData sheetId="352">
        <row r="307">
          <cell r="C307" t="str">
            <v>Lean Concrete  ( 0.10 cm.)</v>
          </cell>
        </row>
      </sheetData>
      <sheetData sheetId="353">
        <row r="307">
          <cell r="C307" t="str">
            <v>Lean Concrete  ( 0.10 cm.)</v>
          </cell>
        </row>
      </sheetData>
      <sheetData sheetId="354">
        <row r="307">
          <cell r="C307" t="str">
            <v>Lean Concrete  ( 0.10 cm.)</v>
          </cell>
        </row>
      </sheetData>
      <sheetData sheetId="355">
        <row r="307">
          <cell r="C307" t="str">
            <v>Lean Concrete  ( 0.10 cm.)</v>
          </cell>
        </row>
      </sheetData>
      <sheetData sheetId="356">
        <row r="307">
          <cell r="C307" t="str">
            <v>Lean Concrete  ( 0.10 cm.)</v>
          </cell>
        </row>
      </sheetData>
      <sheetData sheetId="357">
        <row r="307">
          <cell r="C307">
            <v>0</v>
          </cell>
        </row>
      </sheetData>
      <sheetData sheetId="358">
        <row r="307">
          <cell r="C307">
            <v>0</v>
          </cell>
        </row>
      </sheetData>
      <sheetData sheetId="359">
        <row r="307">
          <cell r="C307" t="str">
            <v>Lean Concrete  ( 0.10 cm.)</v>
          </cell>
        </row>
      </sheetData>
      <sheetData sheetId="360">
        <row r="307">
          <cell r="C307">
            <v>0</v>
          </cell>
        </row>
      </sheetData>
      <sheetData sheetId="361">
        <row r="307">
          <cell r="C307">
            <v>0</v>
          </cell>
        </row>
      </sheetData>
      <sheetData sheetId="362">
        <row r="307">
          <cell r="C307" t="str">
            <v>Lean Concrete  ( 0.10 cm.)</v>
          </cell>
        </row>
      </sheetData>
      <sheetData sheetId="363">
        <row r="307">
          <cell r="C307">
            <v>0</v>
          </cell>
        </row>
      </sheetData>
      <sheetData sheetId="364">
        <row r="307">
          <cell r="C307">
            <v>0</v>
          </cell>
        </row>
      </sheetData>
      <sheetData sheetId="365">
        <row r="307">
          <cell r="C307" t="str">
            <v>Lean Concrete  ( 0.10 cm.)</v>
          </cell>
        </row>
      </sheetData>
      <sheetData sheetId="366">
        <row r="307">
          <cell r="C307">
            <v>0</v>
          </cell>
        </row>
      </sheetData>
      <sheetData sheetId="367">
        <row r="307">
          <cell r="C307" t="str">
            <v>Lean Concrete  ( 0.10 cm.)</v>
          </cell>
        </row>
      </sheetData>
      <sheetData sheetId="368">
        <row r="307">
          <cell r="C307">
            <v>0</v>
          </cell>
        </row>
      </sheetData>
      <sheetData sheetId="369">
        <row r="307">
          <cell r="C307" t="str">
            <v>Lean Concrete  ( 0.10 cm.)</v>
          </cell>
        </row>
      </sheetData>
      <sheetData sheetId="370">
        <row r="307">
          <cell r="C307" t="str">
            <v>Lean Concrete  ( 0.10 cm.)</v>
          </cell>
        </row>
      </sheetData>
      <sheetData sheetId="371">
        <row r="307">
          <cell r="C307" t="str">
            <v>Lean Concrete  ( 0.10 cm.)</v>
          </cell>
        </row>
      </sheetData>
      <sheetData sheetId="372">
        <row r="307">
          <cell r="C307" t="str">
            <v>Lean Concrete  ( 0.10 cm.)</v>
          </cell>
        </row>
      </sheetData>
      <sheetData sheetId="373">
        <row r="307">
          <cell r="C307" t="str">
            <v>Lean Concrete  ( 0.10 cm.)</v>
          </cell>
        </row>
      </sheetData>
      <sheetData sheetId="374">
        <row r="307">
          <cell r="C307" t="str">
            <v>Lean Concrete  ( 0.10 cm.)</v>
          </cell>
        </row>
      </sheetData>
      <sheetData sheetId="375">
        <row r="307">
          <cell r="C307" t="str">
            <v>Lean Concrete  ( 0.10 cm.)</v>
          </cell>
        </row>
      </sheetData>
      <sheetData sheetId="376">
        <row r="307">
          <cell r="C307" t="str">
            <v>Lean Concrete  ( 0.10 cm.)</v>
          </cell>
        </row>
      </sheetData>
      <sheetData sheetId="377">
        <row r="307">
          <cell r="C307">
            <v>0</v>
          </cell>
        </row>
      </sheetData>
      <sheetData sheetId="378">
        <row r="307">
          <cell r="C307" t="str">
            <v>Lean Concrete  ( 0.10 cm.)</v>
          </cell>
        </row>
      </sheetData>
      <sheetData sheetId="379">
        <row r="307">
          <cell r="C307" t="str">
            <v>Lean Concrete  ( 0.10 cm.)</v>
          </cell>
        </row>
      </sheetData>
      <sheetData sheetId="380">
        <row r="307">
          <cell r="C307">
            <v>0</v>
          </cell>
        </row>
      </sheetData>
      <sheetData sheetId="381">
        <row r="307">
          <cell r="C307">
            <v>0</v>
          </cell>
        </row>
      </sheetData>
      <sheetData sheetId="382" refreshError="1"/>
      <sheetData sheetId="383">
        <row r="307">
          <cell r="C307">
            <v>0</v>
          </cell>
        </row>
      </sheetData>
      <sheetData sheetId="384" refreshError="1"/>
      <sheetData sheetId="385" refreshError="1"/>
      <sheetData sheetId="386">
        <row r="307">
          <cell r="C307">
            <v>0</v>
          </cell>
        </row>
      </sheetData>
      <sheetData sheetId="387">
        <row r="307">
          <cell r="C307">
            <v>0</v>
          </cell>
        </row>
      </sheetData>
      <sheetData sheetId="388">
        <row r="307">
          <cell r="C307">
            <v>0</v>
          </cell>
        </row>
      </sheetData>
      <sheetData sheetId="389">
        <row r="307">
          <cell r="C307">
            <v>0</v>
          </cell>
        </row>
      </sheetData>
      <sheetData sheetId="390">
        <row r="307">
          <cell r="C307">
            <v>0</v>
          </cell>
        </row>
      </sheetData>
      <sheetData sheetId="391">
        <row r="307">
          <cell r="C307">
            <v>0</v>
          </cell>
        </row>
      </sheetData>
      <sheetData sheetId="392">
        <row r="307">
          <cell r="C307">
            <v>0</v>
          </cell>
        </row>
      </sheetData>
      <sheetData sheetId="393">
        <row r="307">
          <cell r="C307" t="str">
            <v>Lean Concrete  ( 0.10 cm.)</v>
          </cell>
        </row>
      </sheetData>
      <sheetData sheetId="394">
        <row r="307">
          <cell r="C307">
            <v>0</v>
          </cell>
        </row>
      </sheetData>
      <sheetData sheetId="395">
        <row r="307">
          <cell r="C307">
            <v>0</v>
          </cell>
        </row>
      </sheetData>
      <sheetData sheetId="396" refreshError="1"/>
      <sheetData sheetId="397"/>
      <sheetData sheetId="398"/>
      <sheetData sheetId="399" refreshError="1"/>
      <sheetData sheetId="400" refreshError="1"/>
      <sheetData sheetId="401">
        <row r="307">
          <cell r="C307">
            <v>0</v>
          </cell>
        </row>
      </sheetData>
      <sheetData sheetId="402">
        <row r="307">
          <cell r="C307">
            <v>0</v>
          </cell>
        </row>
      </sheetData>
      <sheetData sheetId="403">
        <row r="307">
          <cell r="C307">
            <v>0</v>
          </cell>
        </row>
      </sheetData>
      <sheetData sheetId="404">
        <row r="307">
          <cell r="C307">
            <v>0</v>
          </cell>
        </row>
      </sheetData>
      <sheetData sheetId="405">
        <row r="307">
          <cell r="C307">
            <v>0</v>
          </cell>
        </row>
      </sheetData>
      <sheetData sheetId="406">
        <row r="307">
          <cell r="C307">
            <v>0</v>
          </cell>
        </row>
      </sheetData>
      <sheetData sheetId="407">
        <row r="307">
          <cell r="C307">
            <v>0</v>
          </cell>
        </row>
      </sheetData>
      <sheetData sheetId="408">
        <row r="307">
          <cell r="C307">
            <v>0</v>
          </cell>
        </row>
      </sheetData>
      <sheetData sheetId="409">
        <row r="307">
          <cell r="C307">
            <v>0</v>
          </cell>
        </row>
      </sheetData>
      <sheetData sheetId="410">
        <row r="307">
          <cell r="C307">
            <v>0</v>
          </cell>
        </row>
      </sheetData>
      <sheetData sheetId="411">
        <row r="307">
          <cell r="C307">
            <v>0</v>
          </cell>
        </row>
      </sheetData>
      <sheetData sheetId="412">
        <row r="307">
          <cell r="C307" t="str">
            <v>Lean Concrete  ( 0.10 cm.)</v>
          </cell>
        </row>
      </sheetData>
      <sheetData sheetId="413">
        <row r="307">
          <cell r="C307">
            <v>0</v>
          </cell>
        </row>
      </sheetData>
      <sheetData sheetId="414">
        <row r="307">
          <cell r="C307">
            <v>0</v>
          </cell>
        </row>
      </sheetData>
      <sheetData sheetId="415">
        <row r="307">
          <cell r="C307">
            <v>0</v>
          </cell>
        </row>
      </sheetData>
      <sheetData sheetId="416" refreshError="1"/>
      <sheetData sheetId="417">
        <row r="307">
          <cell r="C307" t="str">
            <v>Lean Concrete  ( 0.10 cm.)</v>
          </cell>
        </row>
      </sheetData>
      <sheetData sheetId="418">
        <row r="307">
          <cell r="C307">
            <v>0</v>
          </cell>
        </row>
      </sheetData>
      <sheetData sheetId="419">
        <row r="307">
          <cell r="C307">
            <v>0</v>
          </cell>
        </row>
      </sheetData>
      <sheetData sheetId="420">
        <row r="307">
          <cell r="C307">
            <v>0</v>
          </cell>
        </row>
      </sheetData>
      <sheetData sheetId="421">
        <row r="307">
          <cell r="C307">
            <v>0</v>
          </cell>
        </row>
      </sheetData>
      <sheetData sheetId="422">
        <row r="307">
          <cell r="C307">
            <v>0</v>
          </cell>
        </row>
      </sheetData>
      <sheetData sheetId="423">
        <row r="307">
          <cell r="C307">
            <v>0</v>
          </cell>
        </row>
      </sheetData>
      <sheetData sheetId="424">
        <row r="307">
          <cell r="C307">
            <v>0</v>
          </cell>
        </row>
      </sheetData>
      <sheetData sheetId="425">
        <row r="307">
          <cell r="C307">
            <v>0</v>
          </cell>
        </row>
      </sheetData>
      <sheetData sheetId="426">
        <row r="307">
          <cell r="C307">
            <v>0</v>
          </cell>
        </row>
      </sheetData>
      <sheetData sheetId="427">
        <row r="307">
          <cell r="C307">
            <v>0</v>
          </cell>
        </row>
      </sheetData>
      <sheetData sheetId="428">
        <row r="307">
          <cell r="C307">
            <v>0</v>
          </cell>
        </row>
      </sheetData>
      <sheetData sheetId="429">
        <row r="307">
          <cell r="C307">
            <v>0</v>
          </cell>
        </row>
      </sheetData>
      <sheetData sheetId="430">
        <row r="307">
          <cell r="C307">
            <v>0</v>
          </cell>
        </row>
      </sheetData>
      <sheetData sheetId="431">
        <row r="307">
          <cell r="C307">
            <v>0</v>
          </cell>
        </row>
      </sheetData>
      <sheetData sheetId="432">
        <row r="307">
          <cell r="C307">
            <v>0</v>
          </cell>
        </row>
      </sheetData>
      <sheetData sheetId="433">
        <row r="307">
          <cell r="C307">
            <v>0</v>
          </cell>
        </row>
      </sheetData>
      <sheetData sheetId="434">
        <row r="307">
          <cell r="C307">
            <v>0</v>
          </cell>
        </row>
      </sheetData>
      <sheetData sheetId="435">
        <row r="307">
          <cell r="C307">
            <v>0</v>
          </cell>
        </row>
      </sheetData>
      <sheetData sheetId="436">
        <row r="307">
          <cell r="C307">
            <v>0</v>
          </cell>
        </row>
      </sheetData>
      <sheetData sheetId="437">
        <row r="307">
          <cell r="C307">
            <v>0</v>
          </cell>
        </row>
      </sheetData>
      <sheetData sheetId="438">
        <row r="307">
          <cell r="C307">
            <v>0</v>
          </cell>
        </row>
      </sheetData>
      <sheetData sheetId="439">
        <row r="307">
          <cell r="C307">
            <v>0</v>
          </cell>
        </row>
      </sheetData>
      <sheetData sheetId="440">
        <row r="307">
          <cell r="C307">
            <v>0</v>
          </cell>
        </row>
      </sheetData>
      <sheetData sheetId="441">
        <row r="307">
          <cell r="C307">
            <v>0</v>
          </cell>
        </row>
      </sheetData>
      <sheetData sheetId="442">
        <row r="307">
          <cell r="C307">
            <v>0</v>
          </cell>
        </row>
      </sheetData>
      <sheetData sheetId="443">
        <row r="307">
          <cell r="C307">
            <v>0</v>
          </cell>
        </row>
      </sheetData>
      <sheetData sheetId="444">
        <row r="307">
          <cell r="C307">
            <v>0</v>
          </cell>
        </row>
      </sheetData>
      <sheetData sheetId="445">
        <row r="307">
          <cell r="C307">
            <v>0</v>
          </cell>
        </row>
      </sheetData>
      <sheetData sheetId="446">
        <row r="307">
          <cell r="C307">
            <v>0</v>
          </cell>
        </row>
      </sheetData>
      <sheetData sheetId="447">
        <row r="307">
          <cell r="C307">
            <v>0</v>
          </cell>
        </row>
      </sheetData>
      <sheetData sheetId="448">
        <row r="307">
          <cell r="C307">
            <v>0</v>
          </cell>
        </row>
      </sheetData>
      <sheetData sheetId="449">
        <row r="307">
          <cell r="C307">
            <v>0</v>
          </cell>
        </row>
      </sheetData>
      <sheetData sheetId="450">
        <row r="307">
          <cell r="C307">
            <v>0</v>
          </cell>
        </row>
      </sheetData>
      <sheetData sheetId="451">
        <row r="307">
          <cell r="C307">
            <v>0</v>
          </cell>
        </row>
      </sheetData>
      <sheetData sheetId="452" refreshError="1"/>
      <sheetData sheetId="453">
        <row r="307">
          <cell r="C307">
            <v>0</v>
          </cell>
        </row>
      </sheetData>
      <sheetData sheetId="454">
        <row r="307">
          <cell r="C307">
            <v>0</v>
          </cell>
        </row>
      </sheetData>
      <sheetData sheetId="455">
        <row r="307">
          <cell r="C307">
            <v>0</v>
          </cell>
        </row>
      </sheetData>
      <sheetData sheetId="456">
        <row r="307">
          <cell r="C307">
            <v>0</v>
          </cell>
        </row>
      </sheetData>
      <sheetData sheetId="457">
        <row r="307">
          <cell r="C307">
            <v>0</v>
          </cell>
        </row>
      </sheetData>
      <sheetData sheetId="458">
        <row r="307">
          <cell r="C307">
            <v>0</v>
          </cell>
        </row>
      </sheetData>
      <sheetData sheetId="459">
        <row r="307">
          <cell r="C307">
            <v>0</v>
          </cell>
        </row>
      </sheetData>
      <sheetData sheetId="460">
        <row r="307">
          <cell r="C307">
            <v>0</v>
          </cell>
        </row>
      </sheetData>
      <sheetData sheetId="461">
        <row r="307">
          <cell r="C307">
            <v>0</v>
          </cell>
        </row>
      </sheetData>
      <sheetData sheetId="462">
        <row r="307">
          <cell r="C307">
            <v>0</v>
          </cell>
        </row>
      </sheetData>
      <sheetData sheetId="463">
        <row r="307">
          <cell r="C307">
            <v>0</v>
          </cell>
        </row>
      </sheetData>
      <sheetData sheetId="464">
        <row r="307">
          <cell r="C307">
            <v>0</v>
          </cell>
        </row>
      </sheetData>
      <sheetData sheetId="465">
        <row r="307">
          <cell r="C307">
            <v>0</v>
          </cell>
        </row>
      </sheetData>
      <sheetData sheetId="466">
        <row r="307">
          <cell r="C307">
            <v>0</v>
          </cell>
        </row>
      </sheetData>
      <sheetData sheetId="467">
        <row r="307">
          <cell r="C307">
            <v>0</v>
          </cell>
        </row>
      </sheetData>
      <sheetData sheetId="468">
        <row r="307">
          <cell r="C307">
            <v>0</v>
          </cell>
        </row>
      </sheetData>
      <sheetData sheetId="469">
        <row r="307">
          <cell r="C307">
            <v>0</v>
          </cell>
        </row>
      </sheetData>
      <sheetData sheetId="470">
        <row r="307">
          <cell r="C307">
            <v>0</v>
          </cell>
        </row>
      </sheetData>
      <sheetData sheetId="471">
        <row r="307">
          <cell r="C307">
            <v>0</v>
          </cell>
        </row>
      </sheetData>
      <sheetData sheetId="472">
        <row r="307">
          <cell r="C307">
            <v>0</v>
          </cell>
        </row>
      </sheetData>
      <sheetData sheetId="473">
        <row r="307">
          <cell r="C307">
            <v>0</v>
          </cell>
        </row>
      </sheetData>
      <sheetData sheetId="474">
        <row r="307">
          <cell r="C307">
            <v>0</v>
          </cell>
        </row>
      </sheetData>
      <sheetData sheetId="475">
        <row r="307">
          <cell r="C307">
            <v>0</v>
          </cell>
        </row>
      </sheetData>
      <sheetData sheetId="476">
        <row r="307">
          <cell r="C307">
            <v>0</v>
          </cell>
        </row>
      </sheetData>
      <sheetData sheetId="477">
        <row r="307">
          <cell r="C307">
            <v>0</v>
          </cell>
        </row>
      </sheetData>
      <sheetData sheetId="478">
        <row r="307">
          <cell r="C307">
            <v>0</v>
          </cell>
        </row>
      </sheetData>
      <sheetData sheetId="479">
        <row r="307">
          <cell r="C307">
            <v>0</v>
          </cell>
        </row>
      </sheetData>
      <sheetData sheetId="480">
        <row r="307">
          <cell r="C307">
            <v>0</v>
          </cell>
        </row>
      </sheetData>
      <sheetData sheetId="481">
        <row r="307">
          <cell r="C307">
            <v>0</v>
          </cell>
        </row>
      </sheetData>
      <sheetData sheetId="482">
        <row r="307">
          <cell r="C307">
            <v>0</v>
          </cell>
        </row>
      </sheetData>
      <sheetData sheetId="483">
        <row r="307">
          <cell r="C307">
            <v>0</v>
          </cell>
        </row>
      </sheetData>
      <sheetData sheetId="484">
        <row r="307">
          <cell r="C307">
            <v>0</v>
          </cell>
        </row>
      </sheetData>
      <sheetData sheetId="485">
        <row r="307">
          <cell r="C307">
            <v>0</v>
          </cell>
        </row>
      </sheetData>
      <sheetData sheetId="486">
        <row r="307">
          <cell r="C307">
            <v>0</v>
          </cell>
        </row>
      </sheetData>
      <sheetData sheetId="487">
        <row r="307">
          <cell r="C307">
            <v>0</v>
          </cell>
        </row>
      </sheetData>
      <sheetData sheetId="488">
        <row r="307">
          <cell r="C307">
            <v>0</v>
          </cell>
        </row>
      </sheetData>
      <sheetData sheetId="489">
        <row r="307">
          <cell r="C307">
            <v>0</v>
          </cell>
        </row>
      </sheetData>
      <sheetData sheetId="490">
        <row r="307">
          <cell r="C307">
            <v>0</v>
          </cell>
        </row>
      </sheetData>
      <sheetData sheetId="491">
        <row r="307">
          <cell r="C307">
            <v>0</v>
          </cell>
        </row>
      </sheetData>
      <sheetData sheetId="492">
        <row r="307">
          <cell r="C307">
            <v>0</v>
          </cell>
        </row>
      </sheetData>
      <sheetData sheetId="493">
        <row r="307">
          <cell r="C307">
            <v>0</v>
          </cell>
        </row>
      </sheetData>
      <sheetData sheetId="494">
        <row r="307">
          <cell r="C307">
            <v>0</v>
          </cell>
        </row>
      </sheetData>
      <sheetData sheetId="495">
        <row r="307">
          <cell r="C307">
            <v>0</v>
          </cell>
        </row>
      </sheetData>
      <sheetData sheetId="496">
        <row r="307">
          <cell r="C307">
            <v>0</v>
          </cell>
        </row>
      </sheetData>
      <sheetData sheetId="497">
        <row r="307">
          <cell r="C307">
            <v>0</v>
          </cell>
        </row>
      </sheetData>
      <sheetData sheetId="498">
        <row r="307">
          <cell r="C307">
            <v>0</v>
          </cell>
        </row>
      </sheetData>
      <sheetData sheetId="499">
        <row r="307">
          <cell r="C307">
            <v>0</v>
          </cell>
        </row>
      </sheetData>
      <sheetData sheetId="500">
        <row r="307">
          <cell r="C307">
            <v>0</v>
          </cell>
        </row>
      </sheetData>
      <sheetData sheetId="501">
        <row r="307">
          <cell r="C307">
            <v>0</v>
          </cell>
        </row>
      </sheetData>
      <sheetData sheetId="502">
        <row r="307">
          <cell r="C307">
            <v>0</v>
          </cell>
        </row>
      </sheetData>
      <sheetData sheetId="503">
        <row r="307">
          <cell r="C307">
            <v>0</v>
          </cell>
        </row>
      </sheetData>
      <sheetData sheetId="504">
        <row r="307">
          <cell r="C307">
            <v>0</v>
          </cell>
        </row>
      </sheetData>
      <sheetData sheetId="505">
        <row r="307">
          <cell r="C307">
            <v>0</v>
          </cell>
        </row>
      </sheetData>
      <sheetData sheetId="506">
        <row r="307">
          <cell r="C307">
            <v>0</v>
          </cell>
        </row>
      </sheetData>
      <sheetData sheetId="507">
        <row r="307">
          <cell r="C307">
            <v>0</v>
          </cell>
        </row>
      </sheetData>
      <sheetData sheetId="508">
        <row r="307">
          <cell r="C307">
            <v>0</v>
          </cell>
        </row>
      </sheetData>
      <sheetData sheetId="509">
        <row r="307">
          <cell r="C307">
            <v>0</v>
          </cell>
        </row>
      </sheetData>
      <sheetData sheetId="510">
        <row r="307">
          <cell r="C307">
            <v>0</v>
          </cell>
        </row>
      </sheetData>
      <sheetData sheetId="511">
        <row r="307">
          <cell r="C307" t="str">
            <v>Lean Concrete  ( 0.10 cm.)</v>
          </cell>
        </row>
      </sheetData>
      <sheetData sheetId="512">
        <row r="307">
          <cell r="C307">
            <v>0</v>
          </cell>
        </row>
      </sheetData>
      <sheetData sheetId="513">
        <row r="307">
          <cell r="C307">
            <v>0</v>
          </cell>
        </row>
      </sheetData>
      <sheetData sheetId="514">
        <row r="307">
          <cell r="C307">
            <v>0</v>
          </cell>
        </row>
      </sheetData>
      <sheetData sheetId="515">
        <row r="307">
          <cell r="C307">
            <v>0</v>
          </cell>
        </row>
      </sheetData>
      <sheetData sheetId="516">
        <row r="307">
          <cell r="C307" t="str">
            <v>Lean Concrete  ( 0.10 cm.)</v>
          </cell>
        </row>
      </sheetData>
      <sheetData sheetId="517">
        <row r="307">
          <cell r="C307">
            <v>0</v>
          </cell>
        </row>
      </sheetData>
      <sheetData sheetId="518">
        <row r="307">
          <cell r="C307" t="str">
            <v>Lean Concrete  ( 0.10 cm.)</v>
          </cell>
        </row>
      </sheetData>
      <sheetData sheetId="519">
        <row r="307">
          <cell r="C307" t="str">
            <v>Lean Concrete  ( 0.10 cm.)</v>
          </cell>
        </row>
      </sheetData>
      <sheetData sheetId="520">
        <row r="307">
          <cell r="C307" t="str">
            <v>Lean Concrete  ( 0.10 cm.)</v>
          </cell>
        </row>
      </sheetData>
      <sheetData sheetId="521">
        <row r="307">
          <cell r="C307" t="str">
            <v>Lean Concrete  ( 0.10 cm.)</v>
          </cell>
        </row>
      </sheetData>
      <sheetData sheetId="522">
        <row r="307">
          <cell r="C307" t="str">
            <v>Lean Concrete  ( 0.10 cm.)</v>
          </cell>
        </row>
      </sheetData>
      <sheetData sheetId="523">
        <row r="307">
          <cell r="C307">
            <v>0</v>
          </cell>
        </row>
      </sheetData>
      <sheetData sheetId="524">
        <row r="307">
          <cell r="C307">
            <v>0</v>
          </cell>
        </row>
      </sheetData>
      <sheetData sheetId="525">
        <row r="307">
          <cell r="C307">
            <v>0</v>
          </cell>
        </row>
      </sheetData>
      <sheetData sheetId="526">
        <row r="307">
          <cell r="C307" t="str">
            <v>Lean Concrete  ( 0.10 cm.)</v>
          </cell>
        </row>
      </sheetData>
      <sheetData sheetId="527">
        <row r="307">
          <cell r="C307" t="str">
            <v>Lean Concrete  ( 0.10 cm.)</v>
          </cell>
        </row>
      </sheetData>
      <sheetData sheetId="528">
        <row r="307">
          <cell r="C307">
            <v>0</v>
          </cell>
        </row>
      </sheetData>
      <sheetData sheetId="529">
        <row r="307">
          <cell r="C307">
            <v>0</v>
          </cell>
        </row>
      </sheetData>
      <sheetData sheetId="530">
        <row r="307">
          <cell r="C307" t="str">
            <v>Lean Concrete  ( 0.10 cm.)</v>
          </cell>
        </row>
      </sheetData>
      <sheetData sheetId="531">
        <row r="307">
          <cell r="C307" t="str">
            <v>Lean Concrete  ( 0.10 cm.)</v>
          </cell>
        </row>
      </sheetData>
      <sheetData sheetId="532">
        <row r="307">
          <cell r="C307" t="str">
            <v>Lean Concrete  ( 0.10 cm.)</v>
          </cell>
        </row>
      </sheetData>
      <sheetData sheetId="533">
        <row r="307">
          <cell r="C307" t="str">
            <v>Lean Concrete  ( 0.10 cm.)</v>
          </cell>
        </row>
      </sheetData>
      <sheetData sheetId="534">
        <row r="307">
          <cell r="C307" t="str">
            <v>Lean Concrete  ( 0.10 cm.)</v>
          </cell>
        </row>
      </sheetData>
      <sheetData sheetId="535">
        <row r="307">
          <cell r="C307" t="str">
            <v>Lean Concrete  ( 0.10 cm.)</v>
          </cell>
        </row>
      </sheetData>
      <sheetData sheetId="536">
        <row r="307">
          <cell r="C307" t="str">
            <v>Lean Concrete  ( 0.10 cm.)</v>
          </cell>
        </row>
      </sheetData>
      <sheetData sheetId="537">
        <row r="307">
          <cell r="C307">
            <v>0</v>
          </cell>
        </row>
      </sheetData>
      <sheetData sheetId="538">
        <row r="307">
          <cell r="C307">
            <v>0</v>
          </cell>
        </row>
      </sheetData>
      <sheetData sheetId="539">
        <row r="307">
          <cell r="C307">
            <v>0</v>
          </cell>
        </row>
      </sheetData>
      <sheetData sheetId="540">
        <row r="307">
          <cell r="C307">
            <v>0</v>
          </cell>
        </row>
      </sheetData>
      <sheetData sheetId="541">
        <row r="307">
          <cell r="C307">
            <v>0</v>
          </cell>
        </row>
      </sheetData>
      <sheetData sheetId="542">
        <row r="307">
          <cell r="C307">
            <v>0</v>
          </cell>
        </row>
      </sheetData>
      <sheetData sheetId="543">
        <row r="307">
          <cell r="C307">
            <v>0</v>
          </cell>
        </row>
      </sheetData>
      <sheetData sheetId="544">
        <row r="307">
          <cell r="C307">
            <v>0</v>
          </cell>
        </row>
      </sheetData>
      <sheetData sheetId="545">
        <row r="307">
          <cell r="C307">
            <v>0</v>
          </cell>
        </row>
      </sheetData>
      <sheetData sheetId="546">
        <row r="307">
          <cell r="C307">
            <v>0</v>
          </cell>
        </row>
      </sheetData>
      <sheetData sheetId="547">
        <row r="307">
          <cell r="C307">
            <v>0</v>
          </cell>
        </row>
      </sheetData>
      <sheetData sheetId="548">
        <row r="307">
          <cell r="C307">
            <v>0</v>
          </cell>
        </row>
      </sheetData>
      <sheetData sheetId="549">
        <row r="307">
          <cell r="C307">
            <v>0</v>
          </cell>
        </row>
      </sheetData>
      <sheetData sheetId="550">
        <row r="307">
          <cell r="C307">
            <v>0</v>
          </cell>
        </row>
      </sheetData>
      <sheetData sheetId="551">
        <row r="307">
          <cell r="C307">
            <v>0</v>
          </cell>
        </row>
      </sheetData>
      <sheetData sheetId="552">
        <row r="307">
          <cell r="C307">
            <v>0</v>
          </cell>
        </row>
      </sheetData>
      <sheetData sheetId="553">
        <row r="307">
          <cell r="C307">
            <v>0</v>
          </cell>
        </row>
      </sheetData>
      <sheetData sheetId="554">
        <row r="307">
          <cell r="C307">
            <v>0</v>
          </cell>
        </row>
      </sheetData>
      <sheetData sheetId="555">
        <row r="307">
          <cell r="C307">
            <v>0</v>
          </cell>
        </row>
      </sheetData>
      <sheetData sheetId="556">
        <row r="307">
          <cell r="C307">
            <v>0</v>
          </cell>
        </row>
      </sheetData>
      <sheetData sheetId="557">
        <row r="307">
          <cell r="C307">
            <v>0</v>
          </cell>
        </row>
      </sheetData>
      <sheetData sheetId="558">
        <row r="307">
          <cell r="C307">
            <v>0</v>
          </cell>
        </row>
      </sheetData>
      <sheetData sheetId="559">
        <row r="307">
          <cell r="C307">
            <v>0</v>
          </cell>
        </row>
      </sheetData>
      <sheetData sheetId="560">
        <row r="307">
          <cell r="C307" t="str">
            <v>Lean Concrete  ( 0.10 cm.)</v>
          </cell>
        </row>
      </sheetData>
      <sheetData sheetId="561">
        <row r="307">
          <cell r="C307">
            <v>0</v>
          </cell>
        </row>
      </sheetData>
      <sheetData sheetId="562">
        <row r="307">
          <cell r="C307">
            <v>0</v>
          </cell>
        </row>
      </sheetData>
      <sheetData sheetId="563">
        <row r="307">
          <cell r="C307">
            <v>0</v>
          </cell>
        </row>
      </sheetData>
      <sheetData sheetId="564">
        <row r="307">
          <cell r="C307">
            <v>0</v>
          </cell>
        </row>
      </sheetData>
      <sheetData sheetId="565">
        <row r="307">
          <cell r="C307">
            <v>0</v>
          </cell>
        </row>
      </sheetData>
      <sheetData sheetId="566">
        <row r="307">
          <cell r="C307">
            <v>0</v>
          </cell>
        </row>
      </sheetData>
      <sheetData sheetId="567">
        <row r="307">
          <cell r="C307">
            <v>0</v>
          </cell>
        </row>
      </sheetData>
      <sheetData sheetId="568">
        <row r="307">
          <cell r="C307">
            <v>0</v>
          </cell>
        </row>
      </sheetData>
      <sheetData sheetId="569">
        <row r="307">
          <cell r="C307">
            <v>0</v>
          </cell>
        </row>
      </sheetData>
      <sheetData sheetId="570">
        <row r="307">
          <cell r="C307">
            <v>0</v>
          </cell>
        </row>
      </sheetData>
      <sheetData sheetId="571">
        <row r="307">
          <cell r="C307">
            <v>0</v>
          </cell>
        </row>
      </sheetData>
      <sheetData sheetId="572">
        <row r="307">
          <cell r="C307">
            <v>0</v>
          </cell>
        </row>
      </sheetData>
      <sheetData sheetId="573">
        <row r="307">
          <cell r="C307">
            <v>0</v>
          </cell>
        </row>
      </sheetData>
      <sheetData sheetId="574">
        <row r="307">
          <cell r="C307">
            <v>0</v>
          </cell>
        </row>
      </sheetData>
      <sheetData sheetId="575">
        <row r="307">
          <cell r="C307">
            <v>0</v>
          </cell>
        </row>
      </sheetData>
      <sheetData sheetId="576">
        <row r="307">
          <cell r="C307">
            <v>0</v>
          </cell>
        </row>
      </sheetData>
      <sheetData sheetId="577">
        <row r="307">
          <cell r="C307">
            <v>0</v>
          </cell>
        </row>
      </sheetData>
      <sheetData sheetId="578">
        <row r="307">
          <cell r="C307">
            <v>0</v>
          </cell>
        </row>
      </sheetData>
      <sheetData sheetId="579">
        <row r="307">
          <cell r="C307">
            <v>0</v>
          </cell>
        </row>
      </sheetData>
      <sheetData sheetId="580">
        <row r="307">
          <cell r="C307">
            <v>0</v>
          </cell>
        </row>
      </sheetData>
      <sheetData sheetId="581">
        <row r="307">
          <cell r="C307">
            <v>0</v>
          </cell>
        </row>
      </sheetData>
      <sheetData sheetId="582">
        <row r="307">
          <cell r="C307">
            <v>0</v>
          </cell>
        </row>
      </sheetData>
      <sheetData sheetId="583">
        <row r="307">
          <cell r="C307">
            <v>0</v>
          </cell>
        </row>
      </sheetData>
      <sheetData sheetId="584">
        <row r="307">
          <cell r="C307">
            <v>0</v>
          </cell>
        </row>
      </sheetData>
      <sheetData sheetId="585">
        <row r="307">
          <cell r="C307">
            <v>0</v>
          </cell>
        </row>
      </sheetData>
      <sheetData sheetId="586">
        <row r="307">
          <cell r="C307">
            <v>0</v>
          </cell>
        </row>
      </sheetData>
      <sheetData sheetId="587">
        <row r="307">
          <cell r="C307">
            <v>0</v>
          </cell>
        </row>
      </sheetData>
      <sheetData sheetId="588">
        <row r="307">
          <cell r="C307">
            <v>0</v>
          </cell>
        </row>
      </sheetData>
      <sheetData sheetId="589">
        <row r="307">
          <cell r="C307">
            <v>0</v>
          </cell>
        </row>
      </sheetData>
      <sheetData sheetId="590">
        <row r="307">
          <cell r="C307">
            <v>0</v>
          </cell>
        </row>
      </sheetData>
      <sheetData sheetId="591">
        <row r="307">
          <cell r="C307">
            <v>0</v>
          </cell>
        </row>
      </sheetData>
      <sheetData sheetId="592">
        <row r="307">
          <cell r="C307">
            <v>0</v>
          </cell>
        </row>
      </sheetData>
      <sheetData sheetId="593">
        <row r="307">
          <cell r="C307">
            <v>0</v>
          </cell>
        </row>
      </sheetData>
      <sheetData sheetId="594">
        <row r="307">
          <cell r="C307">
            <v>0</v>
          </cell>
        </row>
      </sheetData>
      <sheetData sheetId="595">
        <row r="307">
          <cell r="C307">
            <v>0</v>
          </cell>
        </row>
      </sheetData>
      <sheetData sheetId="596">
        <row r="307">
          <cell r="C307">
            <v>0</v>
          </cell>
        </row>
      </sheetData>
      <sheetData sheetId="597">
        <row r="307">
          <cell r="C307">
            <v>0</v>
          </cell>
        </row>
      </sheetData>
      <sheetData sheetId="598">
        <row r="307">
          <cell r="C307">
            <v>0</v>
          </cell>
        </row>
      </sheetData>
      <sheetData sheetId="599">
        <row r="307">
          <cell r="C307">
            <v>0</v>
          </cell>
        </row>
      </sheetData>
      <sheetData sheetId="600">
        <row r="307">
          <cell r="C307" t="str">
            <v>Lean Concrete  ( 0.10 cm.)</v>
          </cell>
        </row>
      </sheetData>
      <sheetData sheetId="601">
        <row r="307">
          <cell r="C307">
            <v>0</v>
          </cell>
        </row>
      </sheetData>
      <sheetData sheetId="602">
        <row r="307">
          <cell r="C307" t="str">
            <v>Lean Concrete  ( 0.10 cm.)</v>
          </cell>
        </row>
      </sheetData>
      <sheetData sheetId="603">
        <row r="307">
          <cell r="C307" t="str">
            <v>Lean Concrete  ( 0.10 cm.)</v>
          </cell>
        </row>
      </sheetData>
      <sheetData sheetId="604">
        <row r="307">
          <cell r="C307" t="str">
            <v>Lean Concrete  ( 0.10 cm.)</v>
          </cell>
        </row>
      </sheetData>
      <sheetData sheetId="605">
        <row r="307">
          <cell r="C307" t="str">
            <v>Lean Concrete  ( 0.10 cm.)</v>
          </cell>
        </row>
      </sheetData>
      <sheetData sheetId="606">
        <row r="307">
          <cell r="C307">
            <v>0</v>
          </cell>
        </row>
      </sheetData>
      <sheetData sheetId="607">
        <row r="307">
          <cell r="C307">
            <v>0</v>
          </cell>
        </row>
      </sheetData>
      <sheetData sheetId="608">
        <row r="307">
          <cell r="C307">
            <v>0</v>
          </cell>
        </row>
      </sheetData>
      <sheetData sheetId="609">
        <row r="307">
          <cell r="C307">
            <v>0</v>
          </cell>
        </row>
      </sheetData>
      <sheetData sheetId="610">
        <row r="307">
          <cell r="C307">
            <v>0</v>
          </cell>
        </row>
      </sheetData>
      <sheetData sheetId="611">
        <row r="307">
          <cell r="C307">
            <v>0</v>
          </cell>
        </row>
      </sheetData>
      <sheetData sheetId="612">
        <row r="307">
          <cell r="C307">
            <v>0</v>
          </cell>
        </row>
      </sheetData>
      <sheetData sheetId="613">
        <row r="307">
          <cell r="C307">
            <v>0</v>
          </cell>
        </row>
      </sheetData>
      <sheetData sheetId="614">
        <row r="307">
          <cell r="C307" t="str">
            <v>Lean Concrete  ( 0.10 cm.)</v>
          </cell>
        </row>
      </sheetData>
      <sheetData sheetId="615">
        <row r="307">
          <cell r="C307">
            <v>0</v>
          </cell>
        </row>
      </sheetData>
      <sheetData sheetId="616">
        <row r="307">
          <cell r="C307">
            <v>0</v>
          </cell>
        </row>
      </sheetData>
      <sheetData sheetId="617">
        <row r="307">
          <cell r="C307">
            <v>0</v>
          </cell>
        </row>
      </sheetData>
      <sheetData sheetId="618">
        <row r="307">
          <cell r="C307">
            <v>0</v>
          </cell>
        </row>
      </sheetData>
      <sheetData sheetId="619">
        <row r="307">
          <cell r="C307" t="str">
            <v>Lean Concrete  ( 0.10 cm.)</v>
          </cell>
        </row>
      </sheetData>
      <sheetData sheetId="620">
        <row r="307">
          <cell r="C307">
            <v>0</v>
          </cell>
        </row>
      </sheetData>
      <sheetData sheetId="621">
        <row r="307">
          <cell r="C307">
            <v>0</v>
          </cell>
        </row>
      </sheetData>
      <sheetData sheetId="622">
        <row r="307">
          <cell r="C307">
            <v>0</v>
          </cell>
        </row>
      </sheetData>
      <sheetData sheetId="623">
        <row r="307">
          <cell r="C307">
            <v>0</v>
          </cell>
        </row>
      </sheetData>
      <sheetData sheetId="624">
        <row r="307">
          <cell r="C307">
            <v>0</v>
          </cell>
        </row>
      </sheetData>
      <sheetData sheetId="625">
        <row r="307">
          <cell r="C307">
            <v>0</v>
          </cell>
        </row>
      </sheetData>
      <sheetData sheetId="626">
        <row r="307">
          <cell r="C307">
            <v>0</v>
          </cell>
        </row>
      </sheetData>
      <sheetData sheetId="627">
        <row r="307">
          <cell r="C307">
            <v>0</v>
          </cell>
        </row>
      </sheetData>
      <sheetData sheetId="628">
        <row r="307">
          <cell r="C307">
            <v>0</v>
          </cell>
        </row>
      </sheetData>
      <sheetData sheetId="629">
        <row r="307">
          <cell r="C307">
            <v>0</v>
          </cell>
        </row>
      </sheetData>
      <sheetData sheetId="630">
        <row r="307">
          <cell r="C307">
            <v>0</v>
          </cell>
        </row>
      </sheetData>
      <sheetData sheetId="631">
        <row r="307">
          <cell r="C307">
            <v>0</v>
          </cell>
        </row>
      </sheetData>
      <sheetData sheetId="632">
        <row r="307">
          <cell r="C307">
            <v>0</v>
          </cell>
        </row>
      </sheetData>
      <sheetData sheetId="633">
        <row r="307">
          <cell r="C307">
            <v>0</v>
          </cell>
        </row>
      </sheetData>
      <sheetData sheetId="634">
        <row r="307">
          <cell r="C307">
            <v>0</v>
          </cell>
        </row>
      </sheetData>
      <sheetData sheetId="635">
        <row r="307">
          <cell r="C307">
            <v>0</v>
          </cell>
        </row>
      </sheetData>
      <sheetData sheetId="636">
        <row r="307">
          <cell r="C307">
            <v>0</v>
          </cell>
        </row>
      </sheetData>
      <sheetData sheetId="637">
        <row r="307">
          <cell r="C307">
            <v>0</v>
          </cell>
        </row>
      </sheetData>
      <sheetData sheetId="638">
        <row r="307">
          <cell r="C307">
            <v>0</v>
          </cell>
        </row>
      </sheetData>
      <sheetData sheetId="639">
        <row r="307">
          <cell r="C307">
            <v>0</v>
          </cell>
        </row>
      </sheetData>
      <sheetData sheetId="640">
        <row r="307">
          <cell r="C307">
            <v>0</v>
          </cell>
        </row>
      </sheetData>
      <sheetData sheetId="641">
        <row r="307">
          <cell r="C307" t="str">
            <v>Lean Concrete  ( 0.10 cm.)</v>
          </cell>
        </row>
      </sheetData>
      <sheetData sheetId="642">
        <row r="307">
          <cell r="C307" t="str">
            <v>Lean Concrete  ( 0.10 cm.)</v>
          </cell>
        </row>
      </sheetData>
      <sheetData sheetId="643">
        <row r="307">
          <cell r="C307">
            <v>0</v>
          </cell>
        </row>
      </sheetData>
      <sheetData sheetId="644">
        <row r="307">
          <cell r="C307">
            <v>0</v>
          </cell>
        </row>
      </sheetData>
      <sheetData sheetId="645">
        <row r="307">
          <cell r="C307">
            <v>0</v>
          </cell>
        </row>
      </sheetData>
      <sheetData sheetId="646">
        <row r="307">
          <cell r="C307">
            <v>0</v>
          </cell>
        </row>
      </sheetData>
      <sheetData sheetId="647">
        <row r="307">
          <cell r="C307" t="str">
            <v>Lean Concrete  ( 0.10 cm.)</v>
          </cell>
        </row>
      </sheetData>
      <sheetData sheetId="648">
        <row r="307">
          <cell r="C307" t="str">
            <v>Lean Concrete  ( 0.10 cm.)</v>
          </cell>
        </row>
      </sheetData>
      <sheetData sheetId="649">
        <row r="307">
          <cell r="C307" t="str">
            <v>Lean Concrete  ( 0.10 cm.)</v>
          </cell>
        </row>
      </sheetData>
      <sheetData sheetId="650">
        <row r="307">
          <cell r="C307" t="str">
            <v>Lean Concrete  ( 0.10 cm.)</v>
          </cell>
        </row>
      </sheetData>
      <sheetData sheetId="651">
        <row r="307">
          <cell r="C307">
            <v>0</v>
          </cell>
        </row>
      </sheetData>
      <sheetData sheetId="652">
        <row r="307">
          <cell r="C307">
            <v>0</v>
          </cell>
        </row>
      </sheetData>
      <sheetData sheetId="653">
        <row r="307">
          <cell r="C307">
            <v>0</v>
          </cell>
        </row>
      </sheetData>
      <sheetData sheetId="654">
        <row r="307">
          <cell r="C307">
            <v>0</v>
          </cell>
        </row>
      </sheetData>
      <sheetData sheetId="655">
        <row r="307">
          <cell r="C307">
            <v>0</v>
          </cell>
        </row>
      </sheetData>
      <sheetData sheetId="656">
        <row r="307">
          <cell r="C307">
            <v>0</v>
          </cell>
        </row>
      </sheetData>
      <sheetData sheetId="657">
        <row r="307">
          <cell r="C307">
            <v>0</v>
          </cell>
        </row>
      </sheetData>
      <sheetData sheetId="658">
        <row r="307">
          <cell r="C307">
            <v>0</v>
          </cell>
        </row>
      </sheetData>
      <sheetData sheetId="659">
        <row r="307">
          <cell r="C307">
            <v>0</v>
          </cell>
        </row>
      </sheetData>
      <sheetData sheetId="660">
        <row r="307">
          <cell r="C307">
            <v>0</v>
          </cell>
        </row>
      </sheetData>
      <sheetData sheetId="661">
        <row r="307">
          <cell r="C307">
            <v>0</v>
          </cell>
        </row>
      </sheetData>
      <sheetData sheetId="662">
        <row r="307">
          <cell r="C307">
            <v>0</v>
          </cell>
        </row>
      </sheetData>
      <sheetData sheetId="663">
        <row r="307">
          <cell r="C307" t="str">
            <v>Lean Concrete  ( 0.10 cm.)</v>
          </cell>
        </row>
      </sheetData>
      <sheetData sheetId="664">
        <row r="307">
          <cell r="C307">
            <v>0</v>
          </cell>
        </row>
      </sheetData>
      <sheetData sheetId="665">
        <row r="307">
          <cell r="C307">
            <v>0</v>
          </cell>
        </row>
      </sheetData>
      <sheetData sheetId="666">
        <row r="307">
          <cell r="C307">
            <v>0</v>
          </cell>
        </row>
      </sheetData>
      <sheetData sheetId="667">
        <row r="307">
          <cell r="C307">
            <v>0</v>
          </cell>
        </row>
      </sheetData>
      <sheetData sheetId="668">
        <row r="307">
          <cell r="C307" t="str">
            <v>Lean Concrete  ( 0.10 cm.)</v>
          </cell>
        </row>
      </sheetData>
      <sheetData sheetId="669">
        <row r="307">
          <cell r="C307" t="str">
            <v>Lean Concrete  ( 0.10 cm.)</v>
          </cell>
        </row>
      </sheetData>
      <sheetData sheetId="670">
        <row r="307">
          <cell r="C307" t="str">
            <v>Lean Concrete  ( 0.10 cm.)</v>
          </cell>
        </row>
      </sheetData>
      <sheetData sheetId="671">
        <row r="307">
          <cell r="C307" t="str">
            <v>Lean Concrete  ( 0.10 cm.)</v>
          </cell>
        </row>
      </sheetData>
      <sheetData sheetId="672">
        <row r="307">
          <cell r="C307" t="str">
            <v>Lean Concrete  ( 0.10 cm.)</v>
          </cell>
        </row>
      </sheetData>
      <sheetData sheetId="673">
        <row r="307">
          <cell r="C307" t="str">
            <v>Lean Concrete  ( 0.10 cm.)</v>
          </cell>
        </row>
      </sheetData>
      <sheetData sheetId="674">
        <row r="307">
          <cell r="C307" t="str">
            <v>Lean Concrete  ( 0.10 cm.)</v>
          </cell>
        </row>
      </sheetData>
      <sheetData sheetId="675">
        <row r="307">
          <cell r="C307" t="str">
            <v>Lean Concrete  ( 0.10 cm.)</v>
          </cell>
        </row>
      </sheetData>
      <sheetData sheetId="676">
        <row r="307">
          <cell r="C307">
            <v>0</v>
          </cell>
        </row>
      </sheetData>
      <sheetData sheetId="677">
        <row r="307">
          <cell r="C307">
            <v>0</v>
          </cell>
        </row>
      </sheetData>
      <sheetData sheetId="678">
        <row r="307">
          <cell r="C307">
            <v>0</v>
          </cell>
        </row>
      </sheetData>
      <sheetData sheetId="679">
        <row r="307">
          <cell r="C307">
            <v>0</v>
          </cell>
        </row>
      </sheetData>
      <sheetData sheetId="680">
        <row r="307">
          <cell r="C307">
            <v>0</v>
          </cell>
        </row>
      </sheetData>
      <sheetData sheetId="681">
        <row r="307">
          <cell r="C307">
            <v>0</v>
          </cell>
        </row>
      </sheetData>
      <sheetData sheetId="682">
        <row r="307">
          <cell r="C307" t="str">
            <v>Lean Concrete  ( 0.10 cm.)</v>
          </cell>
        </row>
      </sheetData>
      <sheetData sheetId="683">
        <row r="307">
          <cell r="C307">
            <v>0</v>
          </cell>
        </row>
      </sheetData>
      <sheetData sheetId="684">
        <row r="307">
          <cell r="C307">
            <v>0</v>
          </cell>
        </row>
      </sheetData>
      <sheetData sheetId="685">
        <row r="307">
          <cell r="C307">
            <v>0</v>
          </cell>
        </row>
      </sheetData>
      <sheetData sheetId="686">
        <row r="307">
          <cell r="C307">
            <v>0</v>
          </cell>
        </row>
      </sheetData>
      <sheetData sheetId="687">
        <row r="307">
          <cell r="C307">
            <v>0</v>
          </cell>
        </row>
      </sheetData>
      <sheetData sheetId="688">
        <row r="307">
          <cell r="C307">
            <v>0</v>
          </cell>
        </row>
      </sheetData>
      <sheetData sheetId="689">
        <row r="307">
          <cell r="C307">
            <v>0</v>
          </cell>
        </row>
      </sheetData>
      <sheetData sheetId="690">
        <row r="307">
          <cell r="C307">
            <v>0</v>
          </cell>
        </row>
      </sheetData>
      <sheetData sheetId="691">
        <row r="307">
          <cell r="C307">
            <v>0</v>
          </cell>
        </row>
      </sheetData>
      <sheetData sheetId="692">
        <row r="307">
          <cell r="C307">
            <v>0</v>
          </cell>
        </row>
      </sheetData>
      <sheetData sheetId="693">
        <row r="307">
          <cell r="C307">
            <v>0</v>
          </cell>
        </row>
      </sheetData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>
        <row r="307">
          <cell r="C307">
            <v>0</v>
          </cell>
        </row>
      </sheetData>
      <sheetData sheetId="708">
        <row r="307">
          <cell r="C307">
            <v>0</v>
          </cell>
        </row>
      </sheetData>
      <sheetData sheetId="709">
        <row r="307">
          <cell r="C307" t="str">
            <v>Lean Concrete  ( 0.10 cm.)</v>
          </cell>
        </row>
      </sheetData>
      <sheetData sheetId="710">
        <row r="307">
          <cell r="C307">
            <v>0</v>
          </cell>
        </row>
      </sheetData>
      <sheetData sheetId="711">
        <row r="307">
          <cell r="C307">
            <v>0</v>
          </cell>
        </row>
      </sheetData>
      <sheetData sheetId="712">
        <row r="307">
          <cell r="C307">
            <v>0</v>
          </cell>
        </row>
      </sheetData>
      <sheetData sheetId="713">
        <row r="307">
          <cell r="C307">
            <v>0</v>
          </cell>
        </row>
      </sheetData>
      <sheetData sheetId="714">
        <row r="307">
          <cell r="C307">
            <v>0</v>
          </cell>
        </row>
      </sheetData>
      <sheetData sheetId="715">
        <row r="307">
          <cell r="C307">
            <v>0</v>
          </cell>
        </row>
      </sheetData>
      <sheetData sheetId="716">
        <row r="307">
          <cell r="C307">
            <v>0</v>
          </cell>
        </row>
      </sheetData>
      <sheetData sheetId="717">
        <row r="307">
          <cell r="C307">
            <v>0</v>
          </cell>
        </row>
      </sheetData>
      <sheetData sheetId="718">
        <row r="307">
          <cell r="C307">
            <v>0</v>
          </cell>
        </row>
      </sheetData>
      <sheetData sheetId="719">
        <row r="307">
          <cell r="C307">
            <v>0</v>
          </cell>
        </row>
      </sheetData>
      <sheetData sheetId="720">
        <row r="307">
          <cell r="C307">
            <v>0</v>
          </cell>
        </row>
      </sheetData>
      <sheetData sheetId="721">
        <row r="307">
          <cell r="C307">
            <v>0</v>
          </cell>
        </row>
      </sheetData>
      <sheetData sheetId="722">
        <row r="307">
          <cell r="C307">
            <v>0</v>
          </cell>
        </row>
      </sheetData>
      <sheetData sheetId="723">
        <row r="307">
          <cell r="C307">
            <v>0</v>
          </cell>
        </row>
      </sheetData>
      <sheetData sheetId="724">
        <row r="307">
          <cell r="C307">
            <v>0</v>
          </cell>
        </row>
      </sheetData>
      <sheetData sheetId="725">
        <row r="307">
          <cell r="C307">
            <v>0</v>
          </cell>
        </row>
      </sheetData>
      <sheetData sheetId="726">
        <row r="307">
          <cell r="C307">
            <v>0</v>
          </cell>
        </row>
      </sheetData>
      <sheetData sheetId="727">
        <row r="307">
          <cell r="C307">
            <v>0</v>
          </cell>
        </row>
      </sheetData>
      <sheetData sheetId="728" refreshError="1"/>
      <sheetData sheetId="729">
        <row r="307">
          <cell r="C307">
            <v>0</v>
          </cell>
        </row>
      </sheetData>
      <sheetData sheetId="730">
        <row r="307">
          <cell r="C307">
            <v>0</v>
          </cell>
        </row>
      </sheetData>
      <sheetData sheetId="731">
        <row r="307">
          <cell r="C307">
            <v>0</v>
          </cell>
        </row>
      </sheetData>
      <sheetData sheetId="732">
        <row r="307">
          <cell r="C307">
            <v>0</v>
          </cell>
        </row>
      </sheetData>
      <sheetData sheetId="733">
        <row r="307">
          <cell r="C307">
            <v>0</v>
          </cell>
        </row>
      </sheetData>
      <sheetData sheetId="734">
        <row r="307">
          <cell r="C307">
            <v>0</v>
          </cell>
        </row>
      </sheetData>
      <sheetData sheetId="735">
        <row r="307">
          <cell r="C307">
            <v>0</v>
          </cell>
        </row>
      </sheetData>
      <sheetData sheetId="736">
        <row r="307">
          <cell r="C307">
            <v>0</v>
          </cell>
        </row>
      </sheetData>
      <sheetData sheetId="737">
        <row r="307">
          <cell r="C307">
            <v>0</v>
          </cell>
        </row>
      </sheetData>
      <sheetData sheetId="738">
        <row r="307">
          <cell r="C307">
            <v>0</v>
          </cell>
        </row>
      </sheetData>
      <sheetData sheetId="739">
        <row r="307">
          <cell r="C307" t="str">
            <v>Lean Concrete  ( 0.10 cm.)</v>
          </cell>
        </row>
      </sheetData>
      <sheetData sheetId="740">
        <row r="307">
          <cell r="C307">
            <v>0</v>
          </cell>
        </row>
      </sheetData>
      <sheetData sheetId="741">
        <row r="307">
          <cell r="C307" t="str">
            <v>Lean Concrete  ( 0.10 cm.)</v>
          </cell>
        </row>
      </sheetData>
      <sheetData sheetId="742">
        <row r="307">
          <cell r="C307">
            <v>0</v>
          </cell>
        </row>
      </sheetData>
      <sheetData sheetId="743">
        <row r="307">
          <cell r="C307">
            <v>0</v>
          </cell>
        </row>
      </sheetData>
      <sheetData sheetId="744">
        <row r="307">
          <cell r="C307">
            <v>0</v>
          </cell>
        </row>
      </sheetData>
      <sheetData sheetId="745">
        <row r="307">
          <cell r="C307" t="str">
            <v>Lean Concrete  ( 0.10 cm.)</v>
          </cell>
        </row>
      </sheetData>
      <sheetData sheetId="746">
        <row r="307">
          <cell r="C307" t="str">
            <v>Lean Concrete  ( 0.10 cm.)</v>
          </cell>
        </row>
      </sheetData>
      <sheetData sheetId="747">
        <row r="307">
          <cell r="C307">
            <v>0</v>
          </cell>
        </row>
      </sheetData>
      <sheetData sheetId="748">
        <row r="307">
          <cell r="C307">
            <v>0</v>
          </cell>
        </row>
      </sheetData>
      <sheetData sheetId="749">
        <row r="307">
          <cell r="C307">
            <v>0</v>
          </cell>
        </row>
      </sheetData>
      <sheetData sheetId="750">
        <row r="307">
          <cell r="C307">
            <v>0</v>
          </cell>
        </row>
      </sheetData>
      <sheetData sheetId="751">
        <row r="307">
          <cell r="C307">
            <v>0</v>
          </cell>
        </row>
      </sheetData>
      <sheetData sheetId="752">
        <row r="307">
          <cell r="C307">
            <v>0</v>
          </cell>
        </row>
      </sheetData>
      <sheetData sheetId="753">
        <row r="307">
          <cell r="C307">
            <v>0</v>
          </cell>
        </row>
      </sheetData>
      <sheetData sheetId="754">
        <row r="307">
          <cell r="C307">
            <v>0</v>
          </cell>
        </row>
      </sheetData>
      <sheetData sheetId="755">
        <row r="307">
          <cell r="C307">
            <v>0</v>
          </cell>
        </row>
      </sheetData>
      <sheetData sheetId="756">
        <row r="307">
          <cell r="C307">
            <v>0</v>
          </cell>
        </row>
      </sheetData>
      <sheetData sheetId="757">
        <row r="307">
          <cell r="C307">
            <v>0</v>
          </cell>
        </row>
      </sheetData>
      <sheetData sheetId="758">
        <row r="307">
          <cell r="C307">
            <v>0</v>
          </cell>
        </row>
      </sheetData>
      <sheetData sheetId="759">
        <row r="307">
          <cell r="C307">
            <v>0</v>
          </cell>
        </row>
      </sheetData>
      <sheetData sheetId="760">
        <row r="307">
          <cell r="C307">
            <v>0</v>
          </cell>
        </row>
      </sheetData>
      <sheetData sheetId="761">
        <row r="307">
          <cell r="C307">
            <v>0</v>
          </cell>
        </row>
      </sheetData>
      <sheetData sheetId="762">
        <row r="307">
          <cell r="C307">
            <v>0</v>
          </cell>
        </row>
      </sheetData>
      <sheetData sheetId="763">
        <row r="307">
          <cell r="C307">
            <v>0</v>
          </cell>
        </row>
      </sheetData>
      <sheetData sheetId="764">
        <row r="307">
          <cell r="C307">
            <v>0</v>
          </cell>
        </row>
      </sheetData>
      <sheetData sheetId="765">
        <row r="307">
          <cell r="C307">
            <v>0</v>
          </cell>
        </row>
      </sheetData>
      <sheetData sheetId="766">
        <row r="307">
          <cell r="C307">
            <v>0</v>
          </cell>
        </row>
      </sheetData>
      <sheetData sheetId="767">
        <row r="307">
          <cell r="C307">
            <v>0</v>
          </cell>
        </row>
      </sheetData>
      <sheetData sheetId="768">
        <row r="307">
          <cell r="C307">
            <v>0</v>
          </cell>
        </row>
      </sheetData>
      <sheetData sheetId="769">
        <row r="307">
          <cell r="C307">
            <v>0</v>
          </cell>
        </row>
      </sheetData>
      <sheetData sheetId="770">
        <row r="307">
          <cell r="C307">
            <v>0</v>
          </cell>
        </row>
      </sheetData>
      <sheetData sheetId="771">
        <row r="307">
          <cell r="C307">
            <v>0</v>
          </cell>
        </row>
      </sheetData>
      <sheetData sheetId="772">
        <row r="307">
          <cell r="C307">
            <v>0</v>
          </cell>
        </row>
      </sheetData>
      <sheetData sheetId="773">
        <row r="307">
          <cell r="C307">
            <v>0</v>
          </cell>
        </row>
      </sheetData>
      <sheetData sheetId="774">
        <row r="307">
          <cell r="C307">
            <v>0</v>
          </cell>
        </row>
      </sheetData>
      <sheetData sheetId="775">
        <row r="307">
          <cell r="C307">
            <v>0</v>
          </cell>
        </row>
      </sheetData>
      <sheetData sheetId="776">
        <row r="307">
          <cell r="C307">
            <v>0</v>
          </cell>
        </row>
      </sheetData>
      <sheetData sheetId="777">
        <row r="307">
          <cell r="C307">
            <v>0</v>
          </cell>
        </row>
      </sheetData>
      <sheetData sheetId="778">
        <row r="307">
          <cell r="C307">
            <v>0</v>
          </cell>
        </row>
      </sheetData>
      <sheetData sheetId="779">
        <row r="307">
          <cell r="C307">
            <v>0</v>
          </cell>
        </row>
      </sheetData>
      <sheetData sheetId="780">
        <row r="307">
          <cell r="C307">
            <v>0</v>
          </cell>
        </row>
      </sheetData>
      <sheetData sheetId="781">
        <row r="307">
          <cell r="C307">
            <v>0</v>
          </cell>
        </row>
      </sheetData>
      <sheetData sheetId="782">
        <row r="307">
          <cell r="C307">
            <v>0</v>
          </cell>
        </row>
      </sheetData>
      <sheetData sheetId="783">
        <row r="307">
          <cell r="C307">
            <v>0</v>
          </cell>
        </row>
      </sheetData>
      <sheetData sheetId="784">
        <row r="307">
          <cell r="C307">
            <v>0</v>
          </cell>
        </row>
      </sheetData>
      <sheetData sheetId="785">
        <row r="307">
          <cell r="C307">
            <v>0</v>
          </cell>
        </row>
      </sheetData>
      <sheetData sheetId="786">
        <row r="307">
          <cell r="C307">
            <v>0</v>
          </cell>
        </row>
      </sheetData>
      <sheetData sheetId="787">
        <row r="307">
          <cell r="C307">
            <v>0</v>
          </cell>
        </row>
      </sheetData>
      <sheetData sheetId="788">
        <row r="307">
          <cell r="C307">
            <v>0</v>
          </cell>
        </row>
      </sheetData>
      <sheetData sheetId="789">
        <row r="307">
          <cell r="C307">
            <v>0</v>
          </cell>
        </row>
      </sheetData>
      <sheetData sheetId="790">
        <row r="307">
          <cell r="C307">
            <v>0</v>
          </cell>
        </row>
      </sheetData>
      <sheetData sheetId="791">
        <row r="307">
          <cell r="C307">
            <v>0</v>
          </cell>
        </row>
      </sheetData>
      <sheetData sheetId="792">
        <row r="307">
          <cell r="C307">
            <v>0</v>
          </cell>
        </row>
      </sheetData>
      <sheetData sheetId="793">
        <row r="307">
          <cell r="C307">
            <v>0</v>
          </cell>
        </row>
      </sheetData>
      <sheetData sheetId="794">
        <row r="307">
          <cell r="C307">
            <v>0</v>
          </cell>
        </row>
      </sheetData>
      <sheetData sheetId="795">
        <row r="307">
          <cell r="C307">
            <v>0</v>
          </cell>
        </row>
      </sheetData>
      <sheetData sheetId="796">
        <row r="307">
          <cell r="C307">
            <v>0</v>
          </cell>
        </row>
      </sheetData>
      <sheetData sheetId="797">
        <row r="307">
          <cell r="C307">
            <v>0</v>
          </cell>
        </row>
      </sheetData>
      <sheetData sheetId="798">
        <row r="307">
          <cell r="C307">
            <v>0</v>
          </cell>
        </row>
      </sheetData>
      <sheetData sheetId="799">
        <row r="307">
          <cell r="C307">
            <v>0</v>
          </cell>
        </row>
      </sheetData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>
        <row r="307">
          <cell r="C307">
            <v>0</v>
          </cell>
        </row>
      </sheetData>
      <sheetData sheetId="808" refreshError="1"/>
      <sheetData sheetId="809" refreshError="1"/>
      <sheetData sheetId="810">
        <row r="307">
          <cell r="C307">
            <v>0</v>
          </cell>
        </row>
      </sheetData>
      <sheetData sheetId="811">
        <row r="307">
          <cell r="C307">
            <v>0</v>
          </cell>
        </row>
      </sheetData>
      <sheetData sheetId="812" refreshError="1"/>
      <sheetData sheetId="813" refreshError="1"/>
      <sheetData sheetId="814" refreshError="1"/>
      <sheetData sheetId="815" refreshError="1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>
        <row r="307">
          <cell r="C307">
            <v>0</v>
          </cell>
        </row>
      </sheetData>
      <sheetData sheetId="827" refreshError="1"/>
      <sheetData sheetId="828">
        <row r="307">
          <cell r="C307">
            <v>0</v>
          </cell>
        </row>
      </sheetData>
      <sheetData sheetId="829">
        <row r="307">
          <cell r="C307" t="str">
            <v>Lean Concrete  ( 0.10 cm.)</v>
          </cell>
        </row>
      </sheetData>
      <sheetData sheetId="830">
        <row r="307">
          <cell r="C307">
            <v>0</v>
          </cell>
        </row>
      </sheetData>
      <sheetData sheetId="831">
        <row r="307">
          <cell r="C307">
            <v>0</v>
          </cell>
        </row>
      </sheetData>
      <sheetData sheetId="832">
        <row r="307">
          <cell r="C307">
            <v>0</v>
          </cell>
        </row>
      </sheetData>
      <sheetData sheetId="833">
        <row r="307">
          <cell r="C307">
            <v>0</v>
          </cell>
        </row>
      </sheetData>
      <sheetData sheetId="834">
        <row r="307">
          <cell r="C307">
            <v>0</v>
          </cell>
        </row>
      </sheetData>
      <sheetData sheetId="835">
        <row r="307">
          <cell r="C307">
            <v>0</v>
          </cell>
        </row>
      </sheetData>
      <sheetData sheetId="836">
        <row r="307">
          <cell r="C307">
            <v>0</v>
          </cell>
        </row>
      </sheetData>
      <sheetData sheetId="837">
        <row r="307">
          <cell r="C307">
            <v>0</v>
          </cell>
        </row>
      </sheetData>
      <sheetData sheetId="838">
        <row r="307">
          <cell r="C307">
            <v>0</v>
          </cell>
        </row>
      </sheetData>
      <sheetData sheetId="839">
        <row r="307">
          <cell r="C307">
            <v>0</v>
          </cell>
        </row>
      </sheetData>
      <sheetData sheetId="840">
        <row r="307">
          <cell r="C307">
            <v>0</v>
          </cell>
        </row>
      </sheetData>
      <sheetData sheetId="841">
        <row r="307">
          <cell r="C307">
            <v>0</v>
          </cell>
        </row>
      </sheetData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>
        <row r="307">
          <cell r="C307">
            <v>0</v>
          </cell>
        </row>
      </sheetData>
      <sheetData sheetId="934">
        <row r="307">
          <cell r="C307">
            <v>0</v>
          </cell>
        </row>
      </sheetData>
      <sheetData sheetId="935">
        <row r="307">
          <cell r="C307">
            <v>0</v>
          </cell>
        </row>
      </sheetData>
      <sheetData sheetId="936">
        <row r="307">
          <cell r="C307">
            <v>0</v>
          </cell>
        </row>
      </sheetData>
      <sheetData sheetId="937">
        <row r="307">
          <cell r="C307">
            <v>0</v>
          </cell>
        </row>
      </sheetData>
      <sheetData sheetId="938">
        <row r="307">
          <cell r="C307">
            <v>0</v>
          </cell>
        </row>
      </sheetData>
      <sheetData sheetId="939">
        <row r="307">
          <cell r="C307">
            <v>0</v>
          </cell>
        </row>
      </sheetData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>
        <row r="307">
          <cell r="C307">
            <v>0</v>
          </cell>
        </row>
      </sheetData>
      <sheetData sheetId="954" refreshError="1"/>
      <sheetData sheetId="955">
        <row r="307">
          <cell r="C307">
            <v>0</v>
          </cell>
        </row>
      </sheetData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>
        <row r="307">
          <cell r="C307" t="str">
            <v>Lean Concrete  ( 0.10 cm.)</v>
          </cell>
        </row>
      </sheetData>
      <sheetData sheetId="985">
        <row r="307">
          <cell r="C307">
            <v>0</v>
          </cell>
        </row>
      </sheetData>
      <sheetData sheetId="986">
        <row r="307">
          <cell r="C307" t="str">
            <v>Lean Concrete  ( 0.10 cm.)</v>
          </cell>
        </row>
      </sheetData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>
        <row r="307">
          <cell r="C307">
            <v>0</v>
          </cell>
        </row>
      </sheetData>
      <sheetData sheetId="997">
        <row r="307">
          <cell r="C307">
            <v>0</v>
          </cell>
        </row>
      </sheetData>
      <sheetData sheetId="998">
        <row r="307">
          <cell r="C307">
            <v>0</v>
          </cell>
        </row>
      </sheetData>
      <sheetData sheetId="999">
        <row r="307">
          <cell r="C307">
            <v>0</v>
          </cell>
        </row>
      </sheetData>
      <sheetData sheetId="1000">
        <row r="307">
          <cell r="C307">
            <v>0</v>
          </cell>
        </row>
      </sheetData>
      <sheetData sheetId="1001">
        <row r="307">
          <cell r="C307">
            <v>0</v>
          </cell>
        </row>
      </sheetData>
      <sheetData sheetId="1002">
        <row r="307">
          <cell r="C307">
            <v>0</v>
          </cell>
        </row>
      </sheetData>
      <sheetData sheetId="1003">
        <row r="307">
          <cell r="C307">
            <v>0</v>
          </cell>
        </row>
      </sheetData>
      <sheetData sheetId="1004">
        <row r="307">
          <cell r="C307">
            <v>0</v>
          </cell>
        </row>
      </sheetData>
      <sheetData sheetId="1005">
        <row r="307">
          <cell r="C307">
            <v>0</v>
          </cell>
        </row>
      </sheetData>
      <sheetData sheetId="1006">
        <row r="307">
          <cell r="C307">
            <v>0</v>
          </cell>
        </row>
      </sheetData>
      <sheetData sheetId="1007">
        <row r="307">
          <cell r="C307">
            <v>0</v>
          </cell>
        </row>
      </sheetData>
      <sheetData sheetId="1008">
        <row r="307">
          <cell r="C307">
            <v>0</v>
          </cell>
        </row>
      </sheetData>
      <sheetData sheetId="1009">
        <row r="307">
          <cell r="C307">
            <v>0</v>
          </cell>
        </row>
      </sheetData>
      <sheetData sheetId="1010">
        <row r="307">
          <cell r="C307">
            <v>0</v>
          </cell>
        </row>
      </sheetData>
      <sheetData sheetId="1011">
        <row r="307">
          <cell r="C307">
            <v>0</v>
          </cell>
        </row>
      </sheetData>
      <sheetData sheetId="1012">
        <row r="307">
          <cell r="C307">
            <v>0</v>
          </cell>
        </row>
      </sheetData>
      <sheetData sheetId="1013">
        <row r="307">
          <cell r="C307">
            <v>0</v>
          </cell>
        </row>
      </sheetData>
      <sheetData sheetId="1014">
        <row r="307">
          <cell r="C307">
            <v>0</v>
          </cell>
        </row>
      </sheetData>
      <sheetData sheetId="1015">
        <row r="307">
          <cell r="C307">
            <v>0</v>
          </cell>
        </row>
      </sheetData>
      <sheetData sheetId="1016">
        <row r="307">
          <cell r="C307">
            <v>0</v>
          </cell>
        </row>
      </sheetData>
      <sheetData sheetId="1017">
        <row r="307">
          <cell r="C307">
            <v>0</v>
          </cell>
        </row>
      </sheetData>
      <sheetData sheetId="1018">
        <row r="307">
          <cell r="C307">
            <v>0</v>
          </cell>
        </row>
      </sheetData>
      <sheetData sheetId="1019">
        <row r="307">
          <cell r="C307">
            <v>0</v>
          </cell>
        </row>
      </sheetData>
      <sheetData sheetId="1020">
        <row r="307">
          <cell r="C307">
            <v>0</v>
          </cell>
        </row>
      </sheetData>
      <sheetData sheetId="1021">
        <row r="307">
          <cell r="C307">
            <v>0</v>
          </cell>
        </row>
      </sheetData>
      <sheetData sheetId="1022">
        <row r="307">
          <cell r="C307">
            <v>0</v>
          </cell>
        </row>
      </sheetData>
      <sheetData sheetId="1023">
        <row r="307">
          <cell r="C307">
            <v>0</v>
          </cell>
        </row>
      </sheetData>
      <sheetData sheetId="1024">
        <row r="307">
          <cell r="C307">
            <v>0</v>
          </cell>
        </row>
      </sheetData>
      <sheetData sheetId="1025">
        <row r="307">
          <cell r="C307">
            <v>0</v>
          </cell>
        </row>
      </sheetData>
      <sheetData sheetId="1026">
        <row r="307">
          <cell r="C307">
            <v>0</v>
          </cell>
        </row>
      </sheetData>
      <sheetData sheetId="1027">
        <row r="307">
          <cell r="C307">
            <v>0</v>
          </cell>
        </row>
      </sheetData>
      <sheetData sheetId="1028">
        <row r="307">
          <cell r="C307">
            <v>0</v>
          </cell>
        </row>
      </sheetData>
      <sheetData sheetId="1029">
        <row r="307">
          <cell r="C307">
            <v>0</v>
          </cell>
        </row>
      </sheetData>
      <sheetData sheetId="1030">
        <row r="307">
          <cell r="C307">
            <v>0</v>
          </cell>
        </row>
      </sheetData>
      <sheetData sheetId="1031">
        <row r="307">
          <cell r="C307">
            <v>0</v>
          </cell>
        </row>
      </sheetData>
      <sheetData sheetId="1032">
        <row r="307">
          <cell r="C307">
            <v>0</v>
          </cell>
        </row>
      </sheetData>
      <sheetData sheetId="1033">
        <row r="307">
          <cell r="C307">
            <v>0</v>
          </cell>
        </row>
      </sheetData>
      <sheetData sheetId="1034">
        <row r="307">
          <cell r="C307">
            <v>0</v>
          </cell>
        </row>
      </sheetData>
      <sheetData sheetId="1035">
        <row r="307">
          <cell r="C307">
            <v>0</v>
          </cell>
        </row>
      </sheetData>
      <sheetData sheetId="1036">
        <row r="307">
          <cell r="C307">
            <v>0</v>
          </cell>
        </row>
      </sheetData>
      <sheetData sheetId="1037">
        <row r="307">
          <cell r="C307">
            <v>0</v>
          </cell>
        </row>
      </sheetData>
      <sheetData sheetId="1038">
        <row r="307">
          <cell r="C307">
            <v>0</v>
          </cell>
        </row>
      </sheetData>
      <sheetData sheetId="1039">
        <row r="307">
          <cell r="C307">
            <v>0</v>
          </cell>
        </row>
      </sheetData>
      <sheetData sheetId="1040">
        <row r="307">
          <cell r="C307">
            <v>0</v>
          </cell>
        </row>
      </sheetData>
      <sheetData sheetId="1041">
        <row r="307">
          <cell r="C307">
            <v>0</v>
          </cell>
        </row>
      </sheetData>
      <sheetData sheetId="1042">
        <row r="307">
          <cell r="C307">
            <v>0</v>
          </cell>
        </row>
      </sheetData>
      <sheetData sheetId="1043">
        <row r="307">
          <cell r="C307">
            <v>0</v>
          </cell>
        </row>
      </sheetData>
      <sheetData sheetId="1044">
        <row r="307">
          <cell r="C307">
            <v>0</v>
          </cell>
        </row>
      </sheetData>
      <sheetData sheetId="1045">
        <row r="307">
          <cell r="C307">
            <v>0</v>
          </cell>
        </row>
      </sheetData>
      <sheetData sheetId="1046">
        <row r="307">
          <cell r="C307">
            <v>0</v>
          </cell>
        </row>
      </sheetData>
      <sheetData sheetId="1047">
        <row r="307">
          <cell r="C307">
            <v>0</v>
          </cell>
        </row>
      </sheetData>
      <sheetData sheetId="1048">
        <row r="307">
          <cell r="C307">
            <v>0</v>
          </cell>
        </row>
      </sheetData>
      <sheetData sheetId="1049">
        <row r="307">
          <cell r="C307">
            <v>0</v>
          </cell>
        </row>
      </sheetData>
      <sheetData sheetId="1050">
        <row r="307">
          <cell r="C307">
            <v>0</v>
          </cell>
        </row>
      </sheetData>
      <sheetData sheetId="1051">
        <row r="307">
          <cell r="C307">
            <v>0</v>
          </cell>
        </row>
      </sheetData>
      <sheetData sheetId="1052">
        <row r="307">
          <cell r="C307">
            <v>0</v>
          </cell>
        </row>
      </sheetData>
      <sheetData sheetId="1053">
        <row r="307">
          <cell r="C307">
            <v>0</v>
          </cell>
        </row>
      </sheetData>
      <sheetData sheetId="1054">
        <row r="307">
          <cell r="C307">
            <v>0</v>
          </cell>
        </row>
      </sheetData>
      <sheetData sheetId="1055">
        <row r="307">
          <cell r="C307">
            <v>0</v>
          </cell>
        </row>
      </sheetData>
      <sheetData sheetId="1056">
        <row r="307">
          <cell r="C307">
            <v>0</v>
          </cell>
        </row>
      </sheetData>
      <sheetData sheetId="1057">
        <row r="307">
          <cell r="C307">
            <v>0</v>
          </cell>
        </row>
      </sheetData>
      <sheetData sheetId="1058">
        <row r="307">
          <cell r="C307">
            <v>0</v>
          </cell>
        </row>
      </sheetData>
      <sheetData sheetId="1059">
        <row r="307">
          <cell r="C307">
            <v>0</v>
          </cell>
        </row>
      </sheetData>
      <sheetData sheetId="1060">
        <row r="307">
          <cell r="C307">
            <v>0</v>
          </cell>
        </row>
      </sheetData>
      <sheetData sheetId="1061">
        <row r="307">
          <cell r="C307">
            <v>0</v>
          </cell>
        </row>
      </sheetData>
      <sheetData sheetId="1062">
        <row r="307">
          <cell r="C307">
            <v>0</v>
          </cell>
        </row>
      </sheetData>
      <sheetData sheetId="1063">
        <row r="307">
          <cell r="C307">
            <v>0</v>
          </cell>
        </row>
      </sheetData>
      <sheetData sheetId="1064">
        <row r="307">
          <cell r="C307">
            <v>0</v>
          </cell>
        </row>
      </sheetData>
      <sheetData sheetId="1065">
        <row r="307">
          <cell r="C307">
            <v>0</v>
          </cell>
        </row>
      </sheetData>
      <sheetData sheetId="1066">
        <row r="307">
          <cell r="C307">
            <v>0</v>
          </cell>
        </row>
      </sheetData>
      <sheetData sheetId="1067">
        <row r="307">
          <cell r="C307">
            <v>0</v>
          </cell>
        </row>
      </sheetData>
      <sheetData sheetId="1068">
        <row r="307">
          <cell r="C307">
            <v>0</v>
          </cell>
        </row>
      </sheetData>
      <sheetData sheetId="1069">
        <row r="307">
          <cell r="C307">
            <v>0</v>
          </cell>
        </row>
      </sheetData>
      <sheetData sheetId="1070">
        <row r="307">
          <cell r="C307">
            <v>0</v>
          </cell>
        </row>
      </sheetData>
      <sheetData sheetId="1071">
        <row r="307">
          <cell r="C307">
            <v>0</v>
          </cell>
        </row>
      </sheetData>
      <sheetData sheetId="1072">
        <row r="307">
          <cell r="C307">
            <v>0</v>
          </cell>
        </row>
      </sheetData>
      <sheetData sheetId="1073">
        <row r="307">
          <cell r="C307">
            <v>0</v>
          </cell>
        </row>
      </sheetData>
      <sheetData sheetId="1074">
        <row r="307">
          <cell r="C307">
            <v>0</v>
          </cell>
        </row>
      </sheetData>
      <sheetData sheetId="1075">
        <row r="307">
          <cell r="C307">
            <v>0</v>
          </cell>
        </row>
      </sheetData>
      <sheetData sheetId="1076">
        <row r="307">
          <cell r="C307">
            <v>0</v>
          </cell>
        </row>
      </sheetData>
      <sheetData sheetId="1077">
        <row r="307">
          <cell r="C307">
            <v>0</v>
          </cell>
        </row>
      </sheetData>
      <sheetData sheetId="1078">
        <row r="307">
          <cell r="C307">
            <v>0</v>
          </cell>
        </row>
      </sheetData>
      <sheetData sheetId="1079">
        <row r="307">
          <cell r="C307">
            <v>0</v>
          </cell>
        </row>
      </sheetData>
      <sheetData sheetId="1080">
        <row r="307">
          <cell r="C307">
            <v>0</v>
          </cell>
        </row>
      </sheetData>
      <sheetData sheetId="1081">
        <row r="307">
          <cell r="C307">
            <v>0</v>
          </cell>
        </row>
      </sheetData>
      <sheetData sheetId="1082">
        <row r="307">
          <cell r="C307">
            <v>0</v>
          </cell>
        </row>
      </sheetData>
      <sheetData sheetId="1083">
        <row r="307">
          <cell r="C307">
            <v>0</v>
          </cell>
        </row>
      </sheetData>
      <sheetData sheetId="1084" refreshError="1"/>
      <sheetData sheetId="1085" refreshError="1"/>
      <sheetData sheetId="1086" refreshError="1"/>
      <sheetData sheetId="1087" refreshError="1"/>
      <sheetData sheetId="1088">
        <row r="307">
          <cell r="C307">
            <v>0</v>
          </cell>
        </row>
      </sheetData>
      <sheetData sheetId="1089"/>
      <sheetData sheetId="1090"/>
      <sheetData sheetId="1091">
        <row r="307">
          <cell r="C307">
            <v>0</v>
          </cell>
        </row>
      </sheetData>
      <sheetData sheetId="1092">
        <row r="307">
          <cell r="C307">
            <v>0</v>
          </cell>
        </row>
      </sheetData>
      <sheetData sheetId="1093"/>
      <sheetData sheetId="1094"/>
      <sheetData sheetId="1095"/>
      <sheetData sheetId="1096"/>
      <sheetData sheetId="1097">
        <row r="307">
          <cell r="C307">
            <v>0</v>
          </cell>
        </row>
      </sheetData>
      <sheetData sheetId="1098"/>
      <sheetData sheetId="1099"/>
      <sheetData sheetId="1100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>
        <row r="307">
          <cell r="C307">
            <v>0</v>
          </cell>
        </row>
      </sheetData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>
        <row r="307">
          <cell r="C307">
            <v>0</v>
          </cell>
        </row>
      </sheetData>
      <sheetData sheetId="1134">
        <row r="307">
          <cell r="C307">
            <v>0</v>
          </cell>
        </row>
      </sheetData>
      <sheetData sheetId="1135">
        <row r="307">
          <cell r="C307" t="str">
            <v>Lean Concrete  ( 0.10 cm.)</v>
          </cell>
        </row>
      </sheetData>
      <sheetData sheetId="1136">
        <row r="307">
          <cell r="C307" t="str">
            <v>Lean Concrete  ( 0.10 cm.)</v>
          </cell>
        </row>
      </sheetData>
      <sheetData sheetId="1137">
        <row r="307">
          <cell r="C307" t="str">
            <v>Lean Concrete  ( 0.10 cm.)</v>
          </cell>
        </row>
      </sheetData>
      <sheetData sheetId="1138">
        <row r="307">
          <cell r="C307" t="str">
            <v>Lean Concrete  ( 0.10 cm.)</v>
          </cell>
        </row>
      </sheetData>
      <sheetData sheetId="1139">
        <row r="307">
          <cell r="C307" t="str">
            <v>Lean Concrete  ( 0.10 cm.)</v>
          </cell>
        </row>
      </sheetData>
      <sheetData sheetId="1140">
        <row r="307">
          <cell r="C307" t="str">
            <v>Lean Concrete  ( 0.10 cm.)</v>
          </cell>
        </row>
      </sheetData>
      <sheetData sheetId="1141">
        <row r="307">
          <cell r="C307" t="str">
            <v>Lean Concrete  ( 0.10 cm.)</v>
          </cell>
        </row>
      </sheetData>
      <sheetData sheetId="1142">
        <row r="307">
          <cell r="C307">
            <v>0</v>
          </cell>
        </row>
      </sheetData>
      <sheetData sheetId="1143">
        <row r="307">
          <cell r="C307">
            <v>0</v>
          </cell>
        </row>
      </sheetData>
      <sheetData sheetId="1144">
        <row r="307">
          <cell r="C307" t="str">
            <v>Lean Concrete  ( 0.10 cm.)</v>
          </cell>
        </row>
      </sheetData>
      <sheetData sheetId="1145">
        <row r="307">
          <cell r="C307" t="str">
            <v>Lean Concrete  ( 0.10 cm.)</v>
          </cell>
        </row>
      </sheetData>
      <sheetData sheetId="1146">
        <row r="307">
          <cell r="C307" t="str">
            <v>Lean Concrete  ( 0.10 cm.)</v>
          </cell>
        </row>
      </sheetData>
      <sheetData sheetId="1147">
        <row r="307">
          <cell r="C307" t="str">
            <v>Lean Concrete  ( 0.10 cm.)</v>
          </cell>
        </row>
      </sheetData>
      <sheetData sheetId="1148">
        <row r="307">
          <cell r="C307" t="str">
            <v>Lean Concrete  ( 0.10 cm.)</v>
          </cell>
        </row>
      </sheetData>
      <sheetData sheetId="1149">
        <row r="307">
          <cell r="C307">
            <v>0</v>
          </cell>
        </row>
      </sheetData>
      <sheetData sheetId="1150">
        <row r="307">
          <cell r="C307" t="str">
            <v>Lean Concrete  ( 0.10 cm.)</v>
          </cell>
        </row>
      </sheetData>
      <sheetData sheetId="1151">
        <row r="307">
          <cell r="C307">
            <v>0</v>
          </cell>
        </row>
      </sheetData>
      <sheetData sheetId="1152">
        <row r="307">
          <cell r="C307">
            <v>0</v>
          </cell>
        </row>
      </sheetData>
      <sheetData sheetId="1153">
        <row r="307">
          <cell r="C307">
            <v>0</v>
          </cell>
        </row>
      </sheetData>
      <sheetData sheetId="1154">
        <row r="307">
          <cell r="C307">
            <v>0</v>
          </cell>
        </row>
      </sheetData>
      <sheetData sheetId="1155">
        <row r="307">
          <cell r="C307">
            <v>0</v>
          </cell>
        </row>
      </sheetData>
      <sheetData sheetId="1156">
        <row r="307">
          <cell r="C307" t="str">
            <v>Lean Concrete  ( 0.10 cm.)</v>
          </cell>
        </row>
      </sheetData>
      <sheetData sheetId="1157">
        <row r="307">
          <cell r="C307" t="str">
            <v>Lean Concrete  ( 0.10 cm.)</v>
          </cell>
        </row>
      </sheetData>
      <sheetData sheetId="1158">
        <row r="307">
          <cell r="C307">
            <v>0</v>
          </cell>
        </row>
      </sheetData>
      <sheetData sheetId="1159">
        <row r="307">
          <cell r="C307">
            <v>0</v>
          </cell>
        </row>
      </sheetData>
      <sheetData sheetId="1160">
        <row r="307">
          <cell r="C307">
            <v>0</v>
          </cell>
        </row>
      </sheetData>
      <sheetData sheetId="1161">
        <row r="307">
          <cell r="C307" t="str">
            <v>Lean Concrete  ( 0.10 cm.)</v>
          </cell>
        </row>
      </sheetData>
      <sheetData sheetId="1162">
        <row r="307">
          <cell r="C307" t="str">
            <v>Lean Concrete  ( 0.10 cm.)</v>
          </cell>
        </row>
      </sheetData>
      <sheetData sheetId="1163">
        <row r="307">
          <cell r="C307" t="str">
            <v>Lean Concrete  ( 0.10 cm.)</v>
          </cell>
        </row>
      </sheetData>
      <sheetData sheetId="1164">
        <row r="307">
          <cell r="C307" t="str">
            <v>Lean Concrete  ( 0.10 cm.)</v>
          </cell>
        </row>
      </sheetData>
      <sheetData sheetId="1165">
        <row r="307">
          <cell r="C307">
            <v>0</v>
          </cell>
        </row>
      </sheetData>
      <sheetData sheetId="1166">
        <row r="307">
          <cell r="C307" t="str">
            <v>Lean Concrete  ( 0.10 cm.)</v>
          </cell>
        </row>
      </sheetData>
      <sheetData sheetId="1167">
        <row r="307">
          <cell r="C307">
            <v>0</v>
          </cell>
        </row>
      </sheetData>
      <sheetData sheetId="1168">
        <row r="307">
          <cell r="C307" t="str">
            <v>Lean Concrete  ( 0.10 cm.)</v>
          </cell>
        </row>
      </sheetData>
      <sheetData sheetId="1169">
        <row r="307">
          <cell r="C307">
            <v>0</v>
          </cell>
        </row>
      </sheetData>
      <sheetData sheetId="1170">
        <row r="307">
          <cell r="C307">
            <v>0</v>
          </cell>
        </row>
      </sheetData>
      <sheetData sheetId="1171">
        <row r="307">
          <cell r="C307">
            <v>0</v>
          </cell>
        </row>
      </sheetData>
      <sheetData sheetId="1172">
        <row r="307">
          <cell r="C307">
            <v>0</v>
          </cell>
        </row>
      </sheetData>
      <sheetData sheetId="1173">
        <row r="307">
          <cell r="C307">
            <v>0</v>
          </cell>
        </row>
      </sheetData>
      <sheetData sheetId="1174">
        <row r="307">
          <cell r="C307">
            <v>0</v>
          </cell>
        </row>
      </sheetData>
      <sheetData sheetId="1175">
        <row r="307">
          <cell r="C307">
            <v>0</v>
          </cell>
        </row>
      </sheetData>
      <sheetData sheetId="1176">
        <row r="307">
          <cell r="C307">
            <v>0</v>
          </cell>
        </row>
      </sheetData>
      <sheetData sheetId="1177">
        <row r="307">
          <cell r="C307">
            <v>0</v>
          </cell>
        </row>
      </sheetData>
      <sheetData sheetId="1178">
        <row r="307">
          <cell r="C307" t="str">
            <v>Lean Concrete  ( 0.10 cm.)</v>
          </cell>
        </row>
      </sheetData>
      <sheetData sheetId="1179">
        <row r="307">
          <cell r="C307">
            <v>0</v>
          </cell>
        </row>
      </sheetData>
      <sheetData sheetId="1180">
        <row r="307">
          <cell r="C307">
            <v>0</v>
          </cell>
        </row>
      </sheetData>
      <sheetData sheetId="1181">
        <row r="307">
          <cell r="C307">
            <v>0</v>
          </cell>
        </row>
      </sheetData>
      <sheetData sheetId="1182">
        <row r="307">
          <cell r="C307">
            <v>0</v>
          </cell>
        </row>
      </sheetData>
      <sheetData sheetId="1183">
        <row r="307">
          <cell r="C307">
            <v>0</v>
          </cell>
        </row>
      </sheetData>
      <sheetData sheetId="1184">
        <row r="307">
          <cell r="C307">
            <v>0</v>
          </cell>
        </row>
      </sheetData>
      <sheetData sheetId="1185">
        <row r="307">
          <cell r="C307">
            <v>0</v>
          </cell>
        </row>
      </sheetData>
      <sheetData sheetId="1186">
        <row r="307">
          <cell r="C307">
            <v>0</v>
          </cell>
        </row>
      </sheetData>
      <sheetData sheetId="1187">
        <row r="307">
          <cell r="C307">
            <v>0</v>
          </cell>
        </row>
      </sheetData>
      <sheetData sheetId="1188"/>
      <sheetData sheetId="1189">
        <row r="307">
          <cell r="C307">
            <v>0</v>
          </cell>
        </row>
      </sheetData>
      <sheetData sheetId="1190">
        <row r="307">
          <cell r="C307">
            <v>0</v>
          </cell>
        </row>
      </sheetData>
      <sheetData sheetId="1191">
        <row r="307">
          <cell r="C307">
            <v>0</v>
          </cell>
        </row>
      </sheetData>
      <sheetData sheetId="1192">
        <row r="307">
          <cell r="C307">
            <v>0</v>
          </cell>
        </row>
      </sheetData>
      <sheetData sheetId="1193">
        <row r="307">
          <cell r="C307">
            <v>0</v>
          </cell>
        </row>
      </sheetData>
      <sheetData sheetId="1194">
        <row r="307">
          <cell r="C307">
            <v>0</v>
          </cell>
        </row>
      </sheetData>
      <sheetData sheetId="1195">
        <row r="307">
          <cell r="C307">
            <v>0</v>
          </cell>
        </row>
      </sheetData>
      <sheetData sheetId="1196">
        <row r="307">
          <cell r="C307">
            <v>0</v>
          </cell>
        </row>
      </sheetData>
      <sheetData sheetId="1197">
        <row r="307">
          <cell r="C307">
            <v>0</v>
          </cell>
        </row>
      </sheetData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>
        <row r="307">
          <cell r="C307">
            <v>0</v>
          </cell>
        </row>
      </sheetData>
      <sheetData sheetId="1238">
        <row r="307">
          <cell r="C307">
            <v>0</v>
          </cell>
        </row>
      </sheetData>
      <sheetData sheetId="1239">
        <row r="307">
          <cell r="C307">
            <v>0</v>
          </cell>
        </row>
      </sheetData>
      <sheetData sheetId="1240">
        <row r="307">
          <cell r="C307">
            <v>0</v>
          </cell>
        </row>
      </sheetData>
      <sheetData sheetId="1241">
        <row r="307">
          <cell r="C307">
            <v>0</v>
          </cell>
        </row>
      </sheetData>
      <sheetData sheetId="1242" refreshError="1"/>
      <sheetData sheetId="1243">
        <row r="307">
          <cell r="C307">
            <v>0</v>
          </cell>
        </row>
      </sheetData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>
        <row r="307">
          <cell r="C307">
            <v>0</v>
          </cell>
        </row>
      </sheetData>
      <sheetData sheetId="1252">
        <row r="307">
          <cell r="C307">
            <v>0</v>
          </cell>
        </row>
      </sheetData>
      <sheetData sheetId="1253">
        <row r="307">
          <cell r="C307">
            <v>0</v>
          </cell>
        </row>
      </sheetData>
      <sheetData sheetId="1254">
        <row r="307">
          <cell r="C307">
            <v>0</v>
          </cell>
        </row>
      </sheetData>
      <sheetData sheetId="1255">
        <row r="307">
          <cell r="C307">
            <v>0</v>
          </cell>
        </row>
      </sheetData>
      <sheetData sheetId="1256">
        <row r="307">
          <cell r="C307">
            <v>0</v>
          </cell>
        </row>
      </sheetData>
      <sheetData sheetId="1257">
        <row r="307">
          <cell r="C307">
            <v>0</v>
          </cell>
        </row>
      </sheetData>
      <sheetData sheetId="1258">
        <row r="307">
          <cell r="C307">
            <v>0</v>
          </cell>
        </row>
      </sheetData>
      <sheetData sheetId="1259">
        <row r="307">
          <cell r="C307">
            <v>0</v>
          </cell>
        </row>
      </sheetData>
      <sheetData sheetId="1260">
        <row r="307">
          <cell r="C307">
            <v>0</v>
          </cell>
        </row>
      </sheetData>
      <sheetData sheetId="1261">
        <row r="307">
          <cell r="C307">
            <v>0</v>
          </cell>
        </row>
      </sheetData>
      <sheetData sheetId="1262">
        <row r="307">
          <cell r="C307">
            <v>0</v>
          </cell>
        </row>
      </sheetData>
      <sheetData sheetId="1263">
        <row r="307">
          <cell r="C307">
            <v>0</v>
          </cell>
        </row>
      </sheetData>
      <sheetData sheetId="1264">
        <row r="307">
          <cell r="C307">
            <v>0</v>
          </cell>
        </row>
      </sheetData>
      <sheetData sheetId="1265">
        <row r="307">
          <cell r="C307">
            <v>0</v>
          </cell>
        </row>
      </sheetData>
      <sheetData sheetId="1266">
        <row r="307">
          <cell r="C307">
            <v>0</v>
          </cell>
        </row>
      </sheetData>
      <sheetData sheetId="1267">
        <row r="307">
          <cell r="C307">
            <v>0</v>
          </cell>
        </row>
      </sheetData>
      <sheetData sheetId="1268">
        <row r="307">
          <cell r="C307">
            <v>0</v>
          </cell>
        </row>
      </sheetData>
      <sheetData sheetId="1269">
        <row r="307">
          <cell r="C307">
            <v>0</v>
          </cell>
        </row>
      </sheetData>
      <sheetData sheetId="1270">
        <row r="307">
          <cell r="C307">
            <v>0</v>
          </cell>
        </row>
      </sheetData>
      <sheetData sheetId="1271">
        <row r="307">
          <cell r="C307">
            <v>0</v>
          </cell>
        </row>
      </sheetData>
      <sheetData sheetId="1272">
        <row r="307">
          <cell r="C307">
            <v>0</v>
          </cell>
        </row>
      </sheetData>
      <sheetData sheetId="1273">
        <row r="307">
          <cell r="C307">
            <v>0</v>
          </cell>
        </row>
      </sheetData>
      <sheetData sheetId="1274">
        <row r="307">
          <cell r="C307" t="str">
            <v>Lean Concrete  ( 0.10 cm.)</v>
          </cell>
        </row>
      </sheetData>
      <sheetData sheetId="1275">
        <row r="307">
          <cell r="C307">
            <v>0</v>
          </cell>
        </row>
      </sheetData>
      <sheetData sheetId="1276">
        <row r="307">
          <cell r="C307">
            <v>0</v>
          </cell>
        </row>
      </sheetData>
      <sheetData sheetId="1277">
        <row r="307">
          <cell r="C307">
            <v>0</v>
          </cell>
        </row>
      </sheetData>
      <sheetData sheetId="1278">
        <row r="307">
          <cell r="C307">
            <v>0</v>
          </cell>
        </row>
      </sheetData>
      <sheetData sheetId="1279">
        <row r="307">
          <cell r="C307">
            <v>0</v>
          </cell>
        </row>
      </sheetData>
      <sheetData sheetId="1280">
        <row r="307">
          <cell r="C307">
            <v>0</v>
          </cell>
        </row>
      </sheetData>
      <sheetData sheetId="1281">
        <row r="307">
          <cell r="C307">
            <v>0</v>
          </cell>
        </row>
      </sheetData>
      <sheetData sheetId="1282">
        <row r="307">
          <cell r="C307">
            <v>0</v>
          </cell>
        </row>
      </sheetData>
      <sheetData sheetId="1283">
        <row r="307">
          <cell r="C307">
            <v>0</v>
          </cell>
        </row>
      </sheetData>
      <sheetData sheetId="1284">
        <row r="307">
          <cell r="C307">
            <v>0</v>
          </cell>
        </row>
      </sheetData>
      <sheetData sheetId="1285">
        <row r="307">
          <cell r="C307">
            <v>0</v>
          </cell>
        </row>
      </sheetData>
      <sheetData sheetId="1286">
        <row r="307">
          <cell r="C307">
            <v>0</v>
          </cell>
        </row>
      </sheetData>
      <sheetData sheetId="1287">
        <row r="307">
          <cell r="C307">
            <v>0</v>
          </cell>
        </row>
      </sheetData>
      <sheetData sheetId="1288">
        <row r="307">
          <cell r="C307">
            <v>0</v>
          </cell>
        </row>
      </sheetData>
      <sheetData sheetId="1289">
        <row r="307">
          <cell r="C307">
            <v>0</v>
          </cell>
        </row>
      </sheetData>
      <sheetData sheetId="1290">
        <row r="307">
          <cell r="C307">
            <v>0</v>
          </cell>
        </row>
      </sheetData>
      <sheetData sheetId="1291">
        <row r="307">
          <cell r="C307">
            <v>0</v>
          </cell>
        </row>
      </sheetData>
      <sheetData sheetId="1292">
        <row r="307">
          <cell r="C307" t="str">
            <v>Lean Concrete  ( 0.10 cm.)</v>
          </cell>
        </row>
      </sheetData>
      <sheetData sheetId="1293">
        <row r="307">
          <cell r="C307" t="str">
            <v>Lean Concrete  ( 0.10 cm.)</v>
          </cell>
        </row>
      </sheetData>
      <sheetData sheetId="1294">
        <row r="307">
          <cell r="C307">
            <v>0</v>
          </cell>
        </row>
      </sheetData>
      <sheetData sheetId="1295">
        <row r="307">
          <cell r="C307" t="str">
            <v>Lean Concrete  ( 0.10 cm.)</v>
          </cell>
        </row>
      </sheetData>
      <sheetData sheetId="1296">
        <row r="307">
          <cell r="C307">
            <v>0</v>
          </cell>
        </row>
      </sheetData>
      <sheetData sheetId="1297">
        <row r="307">
          <cell r="C307">
            <v>0</v>
          </cell>
        </row>
      </sheetData>
      <sheetData sheetId="1298">
        <row r="307">
          <cell r="C307">
            <v>0</v>
          </cell>
        </row>
      </sheetData>
      <sheetData sheetId="1299">
        <row r="307">
          <cell r="C307">
            <v>0</v>
          </cell>
        </row>
      </sheetData>
      <sheetData sheetId="1300">
        <row r="307">
          <cell r="C307">
            <v>0</v>
          </cell>
        </row>
      </sheetData>
      <sheetData sheetId="1301">
        <row r="307">
          <cell r="C307">
            <v>0</v>
          </cell>
        </row>
      </sheetData>
      <sheetData sheetId="1302">
        <row r="307">
          <cell r="C307">
            <v>0</v>
          </cell>
        </row>
      </sheetData>
      <sheetData sheetId="1303">
        <row r="307">
          <cell r="C307" t="str">
            <v>Lean Concrete  ( 0.10 cm.)</v>
          </cell>
        </row>
      </sheetData>
      <sheetData sheetId="1304">
        <row r="307">
          <cell r="C307">
            <v>0</v>
          </cell>
        </row>
      </sheetData>
      <sheetData sheetId="1305">
        <row r="307">
          <cell r="C307">
            <v>0</v>
          </cell>
        </row>
      </sheetData>
      <sheetData sheetId="1306">
        <row r="307">
          <cell r="C307">
            <v>0</v>
          </cell>
        </row>
      </sheetData>
      <sheetData sheetId="1307">
        <row r="307">
          <cell r="C307">
            <v>0</v>
          </cell>
        </row>
      </sheetData>
      <sheetData sheetId="1308">
        <row r="307">
          <cell r="C307">
            <v>0</v>
          </cell>
        </row>
      </sheetData>
      <sheetData sheetId="1309">
        <row r="307">
          <cell r="C307">
            <v>0</v>
          </cell>
        </row>
      </sheetData>
      <sheetData sheetId="1310">
        <row r="307">
          <cell r="C307">
            <v>0</v>
          </cell>
        </row>
      </sheetData>
      <sheetData sheetId="1311">
        <row r="307">
          <cell r="C307">
            <v>0</v>
          </cell>
        </row>
      </sheetData>
      <sheetData sheetId="1312">
        <row r="307">
          <cell r="C307">
            <v>0</v>
          </cell>
        </row>
      </sheetData>
      <sheetData sheetId="1313">
        <row r="307">
          <cell r="C307">
            <v>0</v>
          </cell>
        </row>
      </sheetData>
      <sheetData sheetId="1314">
        <row r="307">
          <cell r="C307" t="str">
            <v>Lean Concrete  ( 0.10 cm.)</v>
          </cell>
        </row>
      </sheetData>
      <sheetData sheetId="1315">
        <row r="307">
          <cell r="C307" t="str">
            <v>Lean Concrete  ( 0.10 cm.)</v>
          </cell>
        </row>
      </sheetData>
      <sheetData sheetId="1316">
        <row r="307">
          <cell r="C307">
            <v>0</v>
          </cell>
        </row>
      </sheetData>
      <sheetData sheetId="1317">
        <row r="307">
          <cell r="C307">
            <v>0</v>
          </cell>
        </row>
      </sheetData>
      <sheetData sheetId="1318">
        <row r="307">
          <cell r="C307">
            <v>0</v>
          </cell>
        </row>
      </sheetData>
      <sheetData sheetId="1319">
        <row r="307">
          <cell r="C307">
            <v>0</v>
          </cell>
        </row>
      </sheetData>
      <sheetData sheetId="1320">
        <row r="307">
          <cell r="C307">
            <v>0</v>
          </cell>
        </row>
      </sheetData>
      <sheetData sheetId="1321">
        <row r="307">
          <cell r="C307" t="str">
            <v>Lean Concrete  ( 0.10 cm.)</v>
          </cell>
        </row>
      </sheetData>
      <sheetData sheetId="1322">
        <row r="307">
          <cell r="C307">
            <v>0</v>
          </cell>
        </row>
      </sheetData>
      <sheetData sheetId="1323">
        <row r="307">
          <cell r="C307">
            <v>0</v>
          </cell>
        </row>
      </sheetData>
      <sheetData sheetId="1324">
        <row r="307">
          <cell r="C307">
            <v>0</v>
          </cell>
        </row>
      </sheetData>
      <sheetData sheetId="1325">
        <row r="307">
          <cell r="C307">
            <v>0</v>
          </cell>
        </row>
      </sheetData>
      <sheetData sheetId="1326">
        <row r="307">
          <cell r="C307" t="str">
            <v>Lean Concrete  ( 0.10 cm.)</v>
          </cell>
        </row>
      </sheetData>
      <sheetData sheetId="1327">
        <row r="307">
          <cell r="C307" t="str">
            <v>Lean Concrete  ( 0.10 cm.)</v>
          </cell>
        </row>
      </sheetData>
      <sheetData sheetId="1328">
        <row r="307">
          <cell r="C307" t="str">
            <v>Lean Concrete  ( 0.10 cm.)</v>
          </cell>
        </row>
      </sheetData>
      <sheetData sheetId="1329">
        <row r="307">
          <cell r="C307">
            <v>0</v>
          </cell>
        </row>
      </sheetData>
      <sheetData sheetId="1330">
        <row r="307">
          <cell r="C307">
            <v>0</v>
          </cell>
        </row>
      </sheetData>
      <sheetData sheetId="1331">
        <row r="307">
          <cell r="C307">
            <v>0</v>
          </cell>
        </row>
      </sheetData>
      <sheetData sheetId="1332">
        <row r="307">
          <cell r="C307">
            <v>0</v>
          </cell>
        </row>
      </sheetData>
      <sheetData sheetId="1333">
        <row r="307">
          <cell r="C307">
            <v>0</v>
          </cell>
        </row>
      </sheetData>
      <sheetData sheetId="1334">
        <row r="307">
          <cell r="C307" t="str">
            <v>Lean Concrete  ( 0.10 cm.)</v>
          </cell>
        </row>
      </sheetData>
      <sheetData sheetId="1335">
        <row r="307">
          <cell r="C307" t="str">
            <v>Lean Concrete  ( 0.10 cm.)</v>
          </cell>
        </row>
      </sheetData>
      <sheetData sheetId="1336">
        <row r="307">
          <cell r="C307" t="str">
            <v>Lean Concrete  ( 0.10 cm.)</v>
          </cell>
        </row>
      </sheetData>
      <sheetData sheetId="1337">
        <row r="307">
          <cell r="C307" t="str">
            <v>Lean Concrete  ( 0.10 cm.)</v>
          </cell>
        </row>
      </sheetData>
      <sheetData sheetId="1338">
        <row r="307">
          <cell r="C307" t="str">
            <v>Lean Concrete  ( 0.10 cm.)</v>
          </cell>
        </row>
      </sheetData>
      <sheetData sheetId="1339">
        <row r="307">
          <cell r="C307" t="str">
            <v>Lean Concrete  ( 0.10 cm.)</v>
          </cell>
        </row>
      </sheetData>
      <sheetData sheetId="1340">
        <row r="307">
          <cell r="C307" t="str">
            <v>Lean Concrete  ( 0.10 cm.)</v>
          </cell>
        </row>
      </sheetData>
      <sheetData sheetId="1341">
        <row r="307">
          <cell r="C307" t="str">
            <v>Lean Concrete  ( 0.10 cm.)</v>
          </cell>
        </row>
      </sheetData>
      <sheetData sheetId="1342">
        <row r="307">
          <cell r="C307" t="str">
            <v>Lean Concrete  ( 0.10 cm.)</v>
          </cell>
        </row>
      </sheetData>
      <sheetData sheetId="1343">
        <row r="307">
          <cell r="C307" t="str">
            <v>Lean Concrete  ( 0.10 cm.)</v>
          </cell>
        </row>
      </sheetData>
      <sheetData sheetId="1344">
        <row r="307">
          <cell r="C307" t="str">
            <v>Lean Concrete  ( 0.10 cm.)</v>
          </cell>
        </row>
      </sheetData>
      <sheetData sheetId="1345">
        <row r="307">
          <cell r="C307">
            <v>0</v>
          </cell>
        </row>
      </sheetData>
      <sheetData sheetId="1346">
        <row r="307">
          <cell r="C307" t="str">
            <v>Lean Concrete  ( 0.10 cm.)</v>
          </cell>
        </row>
      </sheetData>
      <sheetData sheetId="1347">
        <row r="307">
          <cell r="C307">
            <v>0</v>
          </cell>
        </row>
      </sheetData>
      <sheetData sheetId="1348">
        <row r="307">
          <cell r="C307">
            <v>0</v>
          </cell>
        </row>
      </sheetData>
      <sheetData sheetId="1349">
        <row r="307">
          <cell r="C307">
            <v>0</v>
          </cell>
        </row>
      </sheetData>
      <sheetData sheetId="1350">
        <row r="307">
          <cell r="C307">
            <v>0</v>
          </cell>
        </row>
      </sheetData>
      <sheetData sheetId="1351">
        <row r="307">
          <cell r="C307">
            <v>0</v>
          </cell>
        </row>
      </sheetData>
      <sheetData sheetId="1352">
        <row r="307">
          <cell r="C307">
            <v>0</v>
          </cell>
        </row>
      </sheetData>
      <sheetData sheetId="1353">
        <row r="307">
          <cell r="C307">
            <v>0</v>
          </cell>
        </row>
      </sheetData>
      <sheetData sheetId="1354">
        <row r="307">
          <cell r="C307">
            <v>0</v>
          </cell>
        </row>
      </sheetData>
      <sheetData sheetId="1355">
        <row r="307">
          <cell r="C307">
            <v>0</v>
          </cell>
        </row>
      </sheetData>
      <sheetData sheetId="1356">
        <row r="307">
          <cell r="C307">
            <v>0</v>
          </cell>
        </row>
      </sheetData>
      <sheetData sheetId="1357">
        <row r="307">
          <cell r="C307">
            <v>0</v>
          </cell>
        </row>
      </sheetData>
      <sheetData sheetId="1358">
        <row r="307">
          <cell r="C307">
            <v>0</v>
          </cell>
        </row>
      </sheetData>
      <sheetData sheetId="1359">
        <row r="307">
          <cell r="C307">
            <v>0</v>
          </cell>
        </row>
      </sheetData>
      <sheetData sheetId="1360">
        <row r="307">
          <cell r="C307">
            <v>0</v>
          </cell>
        </row>
      </sheetData>
      <sheetData sheetId="1361">
        <row r="307">
          <cell r="C307">
            <v>0</v>
          </cell>
        </row>
      </sheetData>
      <sheetData sheetId="1362">
        <row r="307">
          <cell r="C307">
            <v>0</v>
          </cell>
        </row>
      </sheetData>
      <sheetData sheetId="1363">
        <row r="307">
          <cell r="C307">
            <v>0</v>
          </cell>
        </row>
      </sheetData>
      <sheetData sheetId="1364">
        <row r="307">
          <cell r="C307">
            <v>0</v>
          </cell>
        </row>
      </sheetData>
      <sheetData sheetId="1365">
        <row r="307">
          <cell r="C307">
            <v>0</v>
          </cell>
        </row>
      </sheetData>
      <sheetData sheetId="1366">
        <row r="307">
          <cell r="C307">
            <v>0</v>
          </cell>
        </row>
      </sheetData>
      <sheetData sheetId="1367">
        <row r="307">
          <cell r="C307">
            <v>0</v>
          </cell>
        </row>
      </sheetData>
      <sheetData sheetId="1368">
        <row r="307">
          <cell r="C307">
            <v>0</v>
          </cell>
        </row>
      </sheetData>
      <sheetData sheetId="1369">
        <row r="307">
          <cell r="C307">
            <v>0</v>
          </cell>
        </row>
      </sheetData>
      <sheetData sheetId="1370">
        <row r="307">
          <cell r="C307">
            <v>0</v>
          </cell>
        </row>
      </sheetData>
      <sheetData sheetId="1371">
        <row r="307">
          <cell r="C307">
            <v>0</v>
          </cell>
        </row>
      </sheetData>
      <sheetData sheetId="1372">
        <row r="307">
          <cell r="C307">
            <v>0</v>
          </cell>
        </row>
      </sheetData>
      <sheetData sheetId="1373">
        <row r="307">
          <cell r="C307">
            <v>0</v>
          </cell>
        </row>
      </sheetData>
      <sheetData sheetId="1374">
        <row r="307">
          <cell r="C307">
            <v>0</v>
          </cell>
        </row>
      </sheetData>
      <sheetData sheetId="1375">
        <row r="307">
          <cell r="C307">
            <v>0</v>
          </cell>
        </row>
      </sheetData>
      <sheetData sheetId="1376">
        <row r="307">
          <cell r="C307">
            <v>0</v>
          </cell>
        </row>
      </sheetData>
      <sheetData sheetId="1377">
        <row r="307">
          <cell r="C307">
            <v>0</v>
          </cell>
        </row>
      </sheetData>
      <sheetData sheetId="1378">
        <row r="307">
          <cell r="C307">
            <v>0</v>
          </cell>
        </row>
      </sheetData>
      <sheetData sheetId="1379">
        <row r="307">
          <cell r="C307">
            <v>0</v>
          </cell>
        </row>
      </sheetData>
      <sheetData sheetId="1380">
        <row r="307">
          <cell r="C307">
            <v>0</v>
          </cell>
        </row>
      </sheetData>
      <sheetData sheetId="1381">
        <row r="307">
          <cell r="C307">
            <v>0</v>
          </cell>
        </row>
      </sheetData>
      <sheetData sheetId="1382">
        <row r="307">
          <cell r="C307">
            <v>0</v>
          </cell>
        </row>
      </sheetData>
      <sheetData sheetId="1383">
        <row r="307">
          <cell r="C307">
            <v>0</v>
          </cell>
        </row>
      </sheetData>
      <sheetData sheetId="1384">
        <row r="307">
          <cell r="C307">
            <v>0</v>
          </cell>
        </row>
      </sheetData>
      <sheetData sheetId="1385">
        <row r="307">
          <cell r="C307">
            <v>0</v>
          </cell>
        </row>
      </sheetData>
      <sheetData sheetId="1386">
        <row r="307">
          <cell r="C307">
            <v>0</v>
          </cell>
        </row>
      </sheetData>
      <sheetData sheetId="1387">
        <row r="307">
          <cell r="C307">
            <v>0</v>
          </cell>
        </row>
      </sheetData>
      <sheetData sheetId="1388">
        <row r="307">
          <cell r="C307">
            <v>0</v>
          </cell>
        </row>
      </sheetData>
      <sheetData sheetId="1389">
        <row r="307">
          <cell r="C307">
            <v>0</v>
          </cell>
        </row>
      </sheetData>
      <sheetData sheetId="1390">
        <row r="307">
          <cell r="C307">
            <v>0</v>
          </cell>
        </row>
      </sheetData>
      <sheetData sheetId="1391">
        <row r="307">
          <cell r="C307">
            <v>0</v>
          </cell>
        </row>
      </sheetData>
      <sheetData sheetId="1392">
        <row r="307">
          <cell r="C307" t="str">
            <v>Lean Concrete  ( 0.10 cm.)</v>
          </cell>
        </row>
      </sheetData>
      <sheetData sheetId="1393">
        <row r="307">
          <cell r="C307">
            <v>0</v>
          </cell>
        </row>
      </sheetData>
      <sheetData sheetId="1394">
        <row r="307">
          <cell r="C307">
            <v>0</v>
          </cell>
        </row>
      </sheetData>
      <sheetData sheetId="1395">
        <row r="307">
          <cell r="C307">
            <v>0</v>
          </cell>
        </row>
      </sheetData>
      <sheetData sheetId="1396">
        <row r="307">
          <cell r="C307">
            <v>0</v>
          </cell>
        </row>
      </sheetData>
      <sheetData sheetId="1397">
        <row r="307">
          <cell r="C307">
            <v>0</v>
          </cell>
        </row>
      </sheetData>
      <sheetData sheetId="1398">
        <row r="307">
          <cell r="C307">
            <v>0</v>
          </cell>
        </row>
      </sheetData>
      <sheetData sheetId="1399">
        <row r="307">
          <cell r="C307">
            <v>0</v>
          </cell>
        </row>
      </sheetData>
      <sheetData sheetId="1400">
        <row r="307">
          <cell r="C307">
            <v>0</v>
          </cell>
        </row>
      </sheetData>
      <sheetData sheetId="1401">
        <row r="307">
          <cell r="C307">
            <v>0</v>
          </cell>
        </row>
      </sheetData>
      <sheetData sheetId="1402">
        <row r="307">
          <cell r="C307">
            <v>0</v>
          </cell>
        </row>
      </sheetData>
      <sheetData sheetId="1403">
        <row r="307">
          <cell r="C307">
            <v>0</v>
          </cell>
        </row>
      </sheetData>
      <sheetData sheetId="1404">
        <row r="307">
          <cell r="C307">
            <v>0</v>
          </cell>
        </row>
      </sheetData>
      <sheetData sheetId="1405">
        <row r="307">
          <cell r="C307">
            <v>0</v>
          </cell>
        </row>
      </sheetData>
      <sheetData sheetId="1406">
        <row r="307">
          <cell r="C307">
            <v>0</v>
          </cell>
        </row>
      </sheetData>
      <sheetData sheetId="1407">
        <row r="307">
          <cell r="C307">
            <v>0</v>
          </cell>
        </row>
      </sheetData>
      <sheetData sheetId="1408">
        <row r="307">
          <cell r="C307">
            <v>0</v>
          </cell>
        </row>
      </sheetData>
      <sheetData sheetId="1409">
        <row r="307">
          <cell r="C307">
            <v>0</v>
          </cell>
        </row>
      </sheetData>
      <sheetData sheetId="1410">
        <row r="307">
          <cell r="C307">
            <v>0</v>
          </cell>
        </row>
      </sheetData>
      <sheetData sheetId="1411">
        <row r="307">
          <cell r="C307">
            <v>0</v>
          </cell>
        </row>
      </sheetData>
      <sheetData sheetId="1412">
        <row r="307">
          <cell r="C307">
            <v>0</v>
          </cell>
        </row>
      </sheetData>
      <sheetData sheetId="1413">
        <row r="307">
          <cell r="C307">
            <v>0</v>
          </cell>
        </row>
      </sheetData>
      <sheetData sheetId="1414">
        <row r="307">
          <cell r="C307">
            <v>0</v>
          </cell>
        </row>
      </sheetData>
      <sheetData sheetId="1415">
        <row r="307">
          <cell r="C307">
            <v>0</v>
          </cell>
        </row>
      </sheetData>
      <sheetData sheetId="1416">
        <row r="307">
          <cell r="C307">
            <v>0</v>
          </cell>
        </row>
      </sheetData>
      <sheetData sheetId="1417">
        <row r="307">
          <cell r="C307">
            <v>0</v>
          </cell>
        </row>
      </sheetData>
      <sheetData sheetId="1418">
        <row r="307">
          <cell r="C307">
            <v>0</v>
          </cell>
        </row>
      </sheetData>
      <sheetData sheetId="1419">
        <row r="307">
          <cell r="C307">
            <v>0</v>
          </cell>
        </row>
      </sheetData>
      <sheetData sheetId="1420">
        <row r="307">
          <cell r="C307" t="str">
            <v>Lean Concrete  ( 0.10 cm.)</v>
          </cell>
        </row>
      </sheetData>
      <sheetData sheetId="1421">
        <row r="307">
          <cell r="C307">
            <v>0</v>
          </cell>
        </row>
      </sheetData>
      <sheetData sheetId="1422">
        <row r="307">
          <cell r="C307" t="str">
            <v>Lean Concrete  ( 0.10 cm.)</v>
          </cell>
        </row>
      </sheetData>
      <sheetData sheetId="1423">
        <row r="307">
          <cell r="C307" t="str">
            <v>Lean Concrete  ( 0.10 cm.)</v>
          </cell>
        </row>
      </sheetData>
      <sheetData sheetId="1424">
        <row r="307">
          <cell r="C307" t="str">
            <v>Lean Concrete  ( 0.10 cm.)</v>
          </cell>
        </row>
      </sheetData>
      <sheetData sheetId="1425">
        <row r="307">
          <cell r="C307">
            <v>0</v>
          </cell>
        </row>
      </sheetData>
      <sheetData sheetId="1426">
        <row r="307">
          <cell r="C307" t="str">
            <v>Lean Concrete  ( 0.10 cm.)</v>
          </cell>
        </row>
      </sheetData>
      <sheetData sheetId="1427">
        <row r="307">
          <cell r="C307">
            <v>0</v>
          </cell>
        </row>
      </sheetData>
      <sheetData sheetId="1428">
        <row r="307">
          <cell r="C307">
            <v>0</v>
          </cell>
        </row>
      </sheetData>
      <sheetData sheetId="1429">
        <row r="307">
          <cell r="C307">
            <v>0</v>
          </cell>
        </row>
      </sheetData>
      <sheetData sheetId="1430">
        <row r="307">
          <cell r="C307">
            <v>0</v>
          </cell>
        </row>
      </sheetData>
      <sheetData sheetId="1431">
        <row r="307">
          <cell r="C307">
            <v>0</v>
          </cell>
        </row>
      </sheetData>
      <sheetData sheetId="1432">
        <row r="307">
          <cell r="C307" t="str">
            <v>Lean Concrete  ( 0.10 cm.)</v>
          </cell>
        </row>
      </sheetData>
      <sheetData sheetId="1433">
        <row r="307">
          <cell r="C307">
            <v>0</v>
          </cell>
        </row>
      </sheetData>
      <sheetData sheetId="1434">
        <row r="307">
          <cell r="C307">
            <v>0</v>
          </cell>
        </row>
      </sheetData>
      <sheetData sheetId="1435">
        <row r="307">
          <cell r="C307">
            <v>0</v>
          </cell>
        </row>
      </sheetData>
      <sheetData sheetId="1436">
        <row r="307">
          <cell r="C307">
            <v>0</v>
          </cell>
        </row>
      </sheetData>
      <sheetData sheetId="1437">
        <row r="307">
          <cell r="C307">
            <v>0</v>
          </cell>
        </row>
      </sheetData>
      <sheetData sheetId="1438">
        <row r="307">
          <cell r="C307">
            <v>0</v>
          </cell>
        </row>
      </sheetData>
      <sheetData sheetId="1439">
        <row r="307">
          <cell r="C307">
            <v>0</v>
          </cell>
        </row>
      </sheetData>
      <sheetData sheetId="1440">
        <row r="307">
          <cell r="C307">
            <v>0</v>
          </cell>
        </row>
      </sheetData>
      <sheetData sheetId="1441">
        <row r="307">
          <cell r="C307">
            <v>0</v>
          </cell>
        </row>
      </sheetData>
      <sheetData sheetId="1442">
        <row r="307">
          <cell r="C307" t="str">
            <v>Lean Concrete  ( 0.10 cm.)</v>
          </cell>
        </row>
      </sheetData>
      <sheetData sheetId="1443">
        <row r="307">
          <cell r="C307">
            <v>0</v>
          </cell>
        </row>
      </sheetData>
      <sheetData sheetId="1444">
        <row r="307">
          <cell r="C307" t="str">
            <v>Lean Concrete  ( 0.10 cm.)</v>
          </cell>
        </row>
      </sheetData>
      <sheetData sheetId="1445">
        <row r="307">
          <cell r="C307">
            <v>0</v>
          </cell>
        </row>
      </sheetData>
      <sheetData sheetId="1446">
        <row r="307">
          <cell r="C307">
            <v>0</v>
          </cell>
        </row>
      </sheetData>
      <sheetData sheetId="1447">
        <row r="307">
          <cell r="C307">
            <v>0</v>
          </cell>
        </row>
      </sheetData>
      <sheetData sheetId="1448">
        <row r="307">
          <cell r="C307">
            <v>0</v>
          </cell>
        </row>
      </sheetData>
      <sheetData sheetId="1449">
        <row r="307">
          <cell r="C307">
            <v>0</v>
          </cell>
        </row>
      </sheetData>
      <sheetData sheetId="1450">
        <row r="307">
          <cell r="C307">
            <v>0</v>
          </cell>
        </row>
      </sheetData>
      <sheetData sheetId="1451">
        <row r="307">
          <cell r="C307">
            <v>0</v>
          </cell>
        </row>
      </sheetData>
      <sheetData sheetId="1452">
        <row r="307">
          <cell r="C307">
            <v>0</v>
          </cell>
        </row>
      </sheetData>
      <sheetData sheetId="1453">
        <row r="307">
          <cell r="C307" t="str">
            <v>Lean Concrete  ( 0.10 cm.)</v>
          </cell>
        </row>
      </sheetData>
      <sheetData sheetId="1454">
        <row r="307">
          <cell r="C307">
            <v>0</v>
          </cell>
        </row>
      </sheetData>
      <sheetData sheetId="1455">
        <row r="307">
          <cell r="C307">
            <v>0</v>
          </cell>
        </row>
      </sheetData>
      <sheetData sheetId="1456">
        <row r="307">
          <cell r="C307" t="str">
            <v>Lean Concrete  ( 0.10 cm.)</v>
          </cell>
        </row>
      </sheetData>
      <sheetData sheetId="1457">
        <row r="307">
          <cell r="C307">
            <v>0</v>
          </cell>
        </row>
      </sheetData>
      <sheetData sheetId="1458">
        <row r="307">
          <cell r="C307">
            <v>0</v>
          </cell>
        </row>
      </sheetData>
      <sheetData sheetId="1459">
        <row r="307">
          <cell r="C307" t="str">
            <v>Lean Concrete  ( 0.10 cm.)</v>
          </cell>
        </row>
      </sheetData>
      <sheetData sheetId="1460">
        <row r="307">
          <cell r="C307" t="str">
            <v>Lean Concrete  ( 0.10 cm.)</v>
          </cell>
        </row>
      </sheetData>
      <sheetData sheetId="1461">
        <row r="307">
          <cell r="C307">
            <v>0</v>
          </cell>
        </row>
      </sheetData>
      <sheetData sheetId="1462">
        <row r="307">
          <cell r="C307" t="str">
            <v>Lean Concrete  ( 0.10 cm.)</v>
          </cell>
        </row>
      </sheetData>
      <sheetData sheetId="1463">
        <row r="307">
          <cell r="C307">
            <v>0</v>
          </cell>
        </row>
      </sheetData>
      <sheetData sheetId="1464">
        <row r="307">
          <cell r="C307">
            <v>0</v>
          </cell>
        </row>
      </sheetData>
      <sheetData sheetId="1465">
        <row r="307">
          <cell r="C307">
            <v>0</v>
          </cell>
        </row>
      </sheetData>
      <sheetData sheetId="1466">
        <row r="307">
          <cell r="C307">
            <v>0</v>
          </cell>
        </row>
      </sheetData>
      <sheetData sheetId="1467">
        <row r="307">
          <cell r="C307">
            <v>0</v>
          </cell>
        </row>
      </sheetData>
      <sheetData sheetId="1468">
        <row r="307">
          <cell r="C307">
            <v>0</v>
          </cell>
        </row>
      </sheetData>
      <sheetData sheetId="1469">
        <row r="307">
          <cell r="C307">
            <v>0</v>
          </cell>
        </row>
      </sheetData>
      <sheetData sheetId="1470">
        <row r="307">
          <cell r="C307">
            <v>0</v>
          </cell>
        </row>
      </sheetData>
      <sheetData sheetId="1471">
        <row r="307">
          <cell r="C307" t="str">
            <v>Lean Concrete  ( 0.10 cm.)</v>
          </cell>
        </row>
      </sheetData>
      <sheetData sheetId="1472">
        <row r="307">
          <cell r="C307" t="str">
            <v>Lean Concrete  ( 0.10 cm.)</v>
          </cell>
        </row>
      </sheetData>
      <sheetData sheetId="1473">
        <row r="307">
          <cell r="C307">
            <v>0</v>
          </cell>
        </row>
      </sheetData>
      <sheetData sheetId="1474">
        <row r="307">
          <cell r="C307" t="str">
            <v>Lean Concrete  ( 0.10 cm.)</v>
          </cell>
        </row>
      </sheetData>
      <sheetData sheetId="1475">
        <row r="307">
          <cell r="C307" t="str">
            <v>Lean Concrete  ( 0.10 cm.)</v>
          </cell>
        </row>
      </sheetData>
      <sheetData sheetId="1476">
        <row r="307">
          <cell r="C307">
            <v>0</v>
          </cell>
        </row>
      </sheetData>
      <sheetData sheetId="1477">
        <row r="307">
          <cell r="C307">
            <v>0</v>
          </cell>
        </row>
      </sheetData>
      <sheetData sheetId="1478">
        <row r="307">
          <cell r="C307">
            <v>0</v>
          </cell>
        </row>
      </sheetData>
      <sheetData sheetId="1479">
        <row r="307">
          <cell r="C307">
            <v>0</v>
          </cell>
        </row>
      </sheetData>
      <sheetData sheetId="1480">
        <row r="307">
          <cell r="C307">
            <v>0</v>
          </cell>
        </row>
      </sheetData>
      <sheetData sheetId="1481">
        <row r="307">
          <cell r="C307" t="str">
            <v>Lean Concrete  ( 0.10 cm.)</v>
          </cell>
        </row>
      </sheetData>
      <sheetData sheetId="1482">
        <row r="307">
          <cell r="C307">
            <v>0</v>
          </cell>
        </row>
      </sheetData>
      <sheetData sheetId="1483">
        <row r="307">
          <cell r="C307">
            <v>0</v>
          </cell>
        </row>
      </sheetData>
      <sheetData sheetId="1484">
        <row r="307">
          <cell r="C307">
            <v>0</v>
          </cell>
        </row>
      </sheetData>
      <sheetData sheetId="1485">
        <row r="307">
          <cell r="C307">
            <v>0</v>
          </cell>
        </row>
      </sheetData>
      <sheetData sheetId="1486">
        <row r="307">
          <cell r="C307">
            <v>0</v>
          </cell>
        </row>
      </sheetData>
      <sheetData sheetId="1487">
        <row r="307">
          <cell r="C307">
            <v>0</v>
          </cell>
        </row>
      </sheetData>
      <sheetData sheetId="1488">
        <row r="307">
          <cell r="C307">
            <v>0</v>
          </cell>
        </row>
      </sheetData>
      <sheetData sheetId="1489">
        <row r="307">
          <cell r="C307">
            <v>0</v>
          </cell>
        </row>
      </sheetData>
      <sheetData sheetId="1490">
        <row r="307">
          <cell r="C307">
            <v>0</v>
          </cell>
        </row>
      </sheetData>
      <sheetData sheetId="1491">
        <row r="307">
          <cell r="C307">
            <v>0</v>
          </cell>
        </row>
      </sheetData>
      <sheetData sheetId="1492">
        <row r="307">
          <cell r="C307">
            <v>0</v>
          </cell>
        </row>
      </sheetData>
      <sheetData sheetId="1493">
        <row r="307">
          <cell r="C307">
            <v>0</v>
          </cell>
        </row>
      </sheetData>
      <sheetData sheetId="1494">
        <row r="307">
          <cell r="C307">
            <v>0</v>
          </cell>
        </row>
      </sheetData>
      <sheetData sheetId="1495">
        <row r="307">
          <cell r="C307">
            <v>0</v>
          </cell>
        </row>
      </sheetData>
      <sheetData sheetId="1496">
        <row r="307">
          <cell r="C307">
            <v>0</v>
          </cell>
        </row>
      </sheetData>
      <sheetData sheetId="1497">
        <row r="307">
          <cell r="C307">
            <v>0</v>
          </cell>
        </row>
      </sheetData>
      <sheetData sheetId="1498">
        <row r="307">
          <cell r="C307">
            <v>0</v>
          </cell>
        </row>
      </sheetData>
      <sheetData sheetId="1499">
        <row r="307">
          <cell r="C307">
            <v>0</v>
          </cell>
        </row>
      </sheetData>
      <sheetData sheetId="1500">
        <row r="307">
          <cell r="C307">
            <v>0</v>
          </cell>
        </row>
      </sheetData>
      <sheetData sheetId="1501">
        <row r="307">
          <cell r="C307">
            <v>0</v>
          </cell>
        </row>
      </sheetData>
      <sheetData sheetId="1502">
        <row r="307">
          <cell r="C307">
            <v>0</v>
          </cell>
        </row>
      </sheetData>
      <sheetData sheetId="1503">
        <row r="307">
          <cell r="C307">
            <v>0</v>
          </cell>
        </row>
      </sheetData>
      <sheetData sheetId="1504">
        <row r="307">
          <cell r="C307">
            <v>0</v>
          </cell>
        </row>
      </sheetData>
      <sheetData sheetId="1505">
        <row r="307">
          <cell r="C307">
            <v>0</v>
          </cell>
        </row>
      </sheetData>
      <sheetData sheetId="1506">
        <row r="307">
          <cell r="C307">
            <v>0</v>
          </cell>
        </row>
      </sheetData>
      <sheetData sheetId="1507">
        <row r="307">
          <cell r="C307">
            <v>0</v>
          </cell>
        </row>
      </sheetData>
      <sheetData sheetId="1508">
        <row r="307">
          <cell r="C307">
            <v>0</v>
          </cell>
        </row>
      </sheetData>
      <sheetData sheetId="1509">
        <row r="307">
          <cell r="C307">
            <v>0</v>
          </cell>
        </row>
      </sheetData>
      <sheetData sheetId="1510">
        <row r="307">
          <cell r="C307">
            <v>0</v>
          </cell>
        </row>
      </sheetData>
      <sheetData sheetId="1511">
        <row r="307">
          <cell r="C307">
            <v>0</v>
          </cell>
        </row>
      </sheetData>
      <sheetData sheetId="1512">
        <row r="307">
          <cell r="C307">
            <v>0</v>
          </cell>
        </row>
      </sheetData>
      <sheetData sheetId="1513">
        <row r="307">
          <cell r="C307">
            <v>0</v>
          </cell>
        </row>
      </sheetData>
      <sheetData sheetId="1514">
        <row r="307">
          <cell r="C307">
            <v>0</v>
          </cell>
        </row>
      </sheetData>
      <sheetData sheetId="1515">
        <row r="307">
          <cell r="C307">
            <v>0</v>
          </cell>
        </row>
      </sheetData>
      <sheetData sheetId="1516">
        <row r="307">
          <cell r="C307">
            <v>0</v>
          </cell>
        </row>
      </sheetData>
      <sheetData sheetId="1517">
        <row r="307">
          <cell r="C307">
            <v>0</v>
          </cell>
        </row>
      </sheetData>
      <sheetData sheetId="1518">
        <row r="307">
          <cell r="C307">
            <v>0</v>
          </cell>
        </row>
      </sheetData>
      <sheetData sheetId="1519">
        <row r="307">
          <cell r="C307">
            <v>0</v>
          </cell>
        </row>
      </sheetData>
      <sheetData sheetId="1520">
        <row r="307">
          <cell r="C307">
            <v>0</v>
          </cell>
        </row>
      </sheetData>
      <sheetData sheetId="1521">
        <row r="307">
          <cell r="C307">
            <v>0</v>
          </cell>
        </row>
      </sheetData>
      <sheetData sheetId="1522">
        <row r="307">
          <cell r="C307">
            <v>0</v>
          </cell>
        </row>
      </sheetData>
      <sheetData sheetId="1523">
        <row r="307">
          <cell r="C307">
            <v>0</v>
          </cell>
        </row>
      </sheetData>
      <sheetData sheetId="1524">
        <row r="307">
          <cell r="C307">
            <v>0</v>
          </cell>
        </row>
      </sheetData>
      <sheetData sheetId="1525">
        <row r="307">
          <cell r="C307">
            <v>0</v>
          </cell>
        </row>
      </sheetData>
      <sheetData sheetId="1526">
        <row r="307">
          <cell r="C307">
            <v>0</v>
          </cell>
        </row>
      </sheetData>
      <sheetData sheetId="1527">
        <row r="307">
          <cell r="C307">
            <v>0</v>
          </cell>
        </row>
      </sheetData>
      <sheetData sheetId="1528">
        <row r="307">
          <cell r="C307">
            <v>0</v>
          </cell>
        </row>
      </sheetData>
      <sheetData sheetId="1529">
        <row r="307">
          <cell r="C307">
            <v>0</v>
          </cell>
        </row>
      </sheetData>
      <sheetData sheetId="1530">
        <row r="307">
          <cell r="C307">
            <v>0</v>
          </cell>
        </row>
      </sheetData>
      <sheetData sheetId="1531">
        <row r="307">
          <cell r="C307">
            <v>0</v>
          </cell>
        </row>
      </sheetData>
      <sheetData sheetId="1532">
        <row r="307">
          <cell r="C307">
            <v>0</v>
          </cell>
        </row>
      </sheetData>
      <sheetData sheetId="1533">
        <row r="307">
          <cell r="C307">
            <v>0</v>
          </cell>
        </row>
      </sheetData>
      <sheetData sheetId="1534">
        <row r="307">
          <cell r="C307">
            <v>0</v>
          </cell>
        </row>
      </sheetData>
      <sheetData sheetId="1535">
        <row r="307">
          <cell r="C307">
            <v>0</v>
          </cell>
        </row>
      </sheetData>
      <sheetData sheetId="1536">
        <row r="307">
          <cell r="C307">
            <v>0</v>
          </cell>
        </row>
      </sheetData>
      <sheetData sheetId="1537">
        <row r="307">
          <cell r="C307">
            <v>0</v>
          </cell>
        </row>
      </sheetData>
      <sheetData sheetId="1538">
        <row r="307">
          <cell r="C307">
            <v>0</v>
          </cell>
        </row>
      </sheetData>
      <sheetData sheetId="1539">
        <row r="307">
          <cell r="C307">
            <v>0</v>
          </cell>
        </row>
      </sheetData>
      <sheetData sheetId="1540">
        <row r="307">
          <cell r="C307">
            <v>0</v>
          </cell>
        </row>
      </sheetData>
      <sheetData sheetId="1541">
        <row r="307">
          <cell r="C307">
            <v>0</v>
          </cell>
        </row>
      </sheetData>
      <sheetData sheetId="1542">
        <row r="307">
          <cell r="C307">
            <v>0</v>
          </cell>
        </row>
      </sheetData>
      <sheetData sheetId="1543">
        <row r="307">
          <cell r="C307">
            <v>0</v>
          </cell>
        </row>
      </sheetData>
      <sheetData sheetId="1544">
        <row r="307">
          <cell r="C307">
            <v>0</v>
          </cell>
        </row>
      </sheetData>
      <sheetData sheetId="1545">
        <row r="307">
          <cell r="C307">
            <v>0</v>
          </cell>
        </row>
      </sheetData>
      <sheetData sheetId="1546">
        <row r="307">
          <cell r="C307">
            <v>0</v>
          </cell>
        </row>
      </sheetData>
      <sheetData sheetId="1547">
        <row r="307">
          <cell r="C307">
            <v>0</v>
          </cell>
        </row>
      </sheetData>
      <sheetData sheetId="1548">
        <row r="307">
          <cell r="C307">
            <v>0</v>
          </cell>
        </row>
      </sheetData>
      <sheetData sheetId="1549">
        <row r="307">
          <cell r="C307">
            <v>0</v>
          </cell>
        </row>
      </sheetData>
      <sheetData sheetId="1550">
        <row r="307">
          <cell r="C307">
            <v>0</v>
          </cell>
        </row>
      </sheetData>
      <sheetData sheetId="1551">
        <row r="307">
          <cell r="C307">
            <v>0</v>
          </cell>
        </row>
      </sheetData>
      <sheetData sheetId="1552">
        <row r="307">
          <cell r="C307">
            <v>0</v>
          </cell>
        </row>
      </sheetData>
      <sheetData sheetId="1553">
        <row r="307">
          <cell r="C307">
            <v>0</v>
          </cell>
        </row>
      </sheetData>
      <sheetData sheetId="1554">
        <row r="307">
          <cell r="C307">
            <v>0</v>
          </cell>
        </row>
      </sheetData>
      <sheetData sheetId="1555">
        <row r="307">
          <cell r="C307">
            <v>0</v>
          </cell>
        </row>
      </sheetData>
      <sheetData sheetId="1556">
        <row r="307">
          <cell r="C307">
            <v>0</v>
          </cell>
        </row>
      </sheetData>
      <sheetData sheetId="1557">
        <row r="307">
          <cell r="C307">
            <v>0</v>
          </cell>
        </row>
      </sheetData>
      <sheetData sheetId="1558">
        <row r="307">
          <cell r="C307">
            <v>0</v>
          </cell>
        </row>
      </sheetData>
      <sheetData sheetId="1559">
        <row r="307">
          <cell r="C307">
            <v>0</v>
          </cell>
        </row>
      </sheetData>
      <sheetData sheetId="1560">
        <row r="307">
          <cell r="C307">
            <v>0</v>
          </cell>
        </row>
      </sheetData>
      <sheetData sheetId="1561">
        <row r="307">
          <cell r="C307">
            <v>0</v>
          </cell>
        </row>
      </sheetData>
      <sheetData sheetId="1562">
        <row r="307">
          <cell r="C307">
            <v>0</v>
          </cell>
        </row>
      </sheetData>
      <sheetData sheetId="1563">
        <row r="307">
          <cell r="C307">
            <v>0</v>
          </cell>
        </row>
      </sheetData>
      <sheetData sheetId="1564">
        <row r="307">
          <cell r="C307">
            <v>0</v>
          </cell>
        </row>
      </sheetData>
      <sheetData sheetId="1565">
        <row r="307">
          <cell r="C307">
            <v>0</v>
          </cell>
        </row>
      </sheetData>
      <sheetData sheetId="1566">
        <row r="307">
          <cell r="C307">
            <v>0</v>
          </cell>
        </row>
      </sheetData>
      <sheetData sheetId="1567">
        <row r="307">
          <cell r="C307">
            <v>0</v>
          </cell>
        </row>
      </sheetData>
      <sheetData sheetId="1568">
        <row r="307">
          <cell r="C307">
            <v>0</v>
          </cell>
        </row>
      </sheetData>
      <sheetData sheetId="1569">
        <row r="307">
          <cell r="C307">
            <v>0</v>
          </cell>
        </row>
      </sheetData>
      <sheetData sheetId="1570">
        <row r="307">
          <cell r="C307">
            <v>0</v>
          </cell>
        </row>
      </sheetData>
      <sheetData sheetId="1571">
        <row r="307">
          <cell r="C307">
            <v>0</v>
          </cell>
        </row>
      </sheetData>
      <sheetData sheetId="1572">
        <row r="307">
          <cell r="C307">
            <v>0</v>
          </cell>
        </row>
      </sheetData>
      <sheetData sheetId="1573">
        <row r="307">
          <cell r="C307">
            <v>0</v>
          </cell>
        </row>
      </sheetData>
      <sheetData sheetId="1574">
        <row r="307">
          <cell r="C307">
            <v>0</v>
          </cell>
        </row>
      </sheetData>
      <sheetData sheetId="1575">
        <row r="307">
          <cell r="C307">
            <v>0</v>
          </cell>
        </row>
      </sheetData>
      <sheetData sheetId="1576">
        <row r="307">
          <cell r="C307">
            <v>0</v>
          </cell>
        </row>
      </sheetData>
      <sheetData sheetId="1577">
        <row r="307">
          <cell r="C307">
            <v>0</v>
          </cell>
        </row>
      </sheetData>
      <sheetData sheetId="1578">
        <row r="307">
          <cell r="C307">
            <v>0</v>
          </cell>
        </row>
      </sheetData>
      <sheetData sheetId="1579">
        <row r="307">
          <cell r="C307">
            <v>0</v>
          </cell>
        </row>
      </sheetData>
      <sheetData sheetId="1580">
        <row r="307">
          <cell r="C307" t="str">
            <v>Lean Concrete  ( 0.10 cm.)</v>
          </cell>
        </row>
      </sheetData>
      <sheetData sheetId="1581">
        <row r="307">
          <cell r="C307" t="str">
            <v>Lean Concrete  ( 0.10 cm.)</v>
          </cell>
        </row>
      </sheetData>
      <sheetData sheetId="1582">
        <row r="307">
          <cell r="C307">
            <v>0</v>
          </cell>
        </row>
      </sheetData>
      <sheetData sheetId="1583">
        <row r="307">
          <cell r="C307">
            <v>0</v>
          </cell>
        </row>
      </sheetData>
      <sheetData sheetId="1584">
        <row r="307">
          <cell r="C307">
            <v>0</v>
          </cell>
        </row>
      </sheetData>
      <sheetData sheetId="1585">
        <row r="307">
          <cell r="C307">
            <v>0</v>
          </cell>
        </row>
      </sheetData>
      <sheetData sheetId="1586">
        <row r="307">
          <cell r="C307">
            <v>0</v>
          </cell>
        </row>
      </sheetData>
      <sheetData sheetId="1587">
        <row r="307">
          <cell r="C307">
            <v>0</v>
          </cell>
        </row>
      </sheetData>
      <sheetData sheetId="1588">
        <row r="307">
          <cell r="C307">
            <v>0</v>
          </cell>
        </row>
      </sheetData>
      <sheetData sheetId="1589">
        <row r="307">
          <cell r="C307">
            <v>0</v>
          </cell>
        </row>
      </sheetData>
      <sheetData sheetId="1590">
        <row r="307">
          <cell r="C307">
            <v>0</v>
          </cell>
        </row>
      </sheetData>
      <sheetData sheetId="1591">
        <row r="307">
          <cell r="C307">
            <v>0</v>
          </cell>
        </row>
      </sheetData>
      <sheetData sheetId="1592">
        <row r="307">
          <cell r="C307" t="str">
            <v>Lean Concrete  ( 0.10 cm.)</v>
          </cell>
        </row>
      </sheetData>
      <sheetData sheetId="1593">
        <row r="307">
          <cell r="C307">
            <v>0</v>
          </cell>
        </row>
      </sheetData>
      <sheetData sheetId="1594">
        <row r="307">
          <cell r="C307">
            <v>0</v>
          </cell>
        </row>
      </sheetData>
      <sheetData sheetId="1595">
        <row r="307">
          <cell r="C307">
            <v>0</v>
          </cell>
        </row>
      </sheetData>
      <sheetData sheetId="1596">
        <row r="307">
          <cell r="C307">
            <v>0</v>
          </cell>
        </row>
      </sheetData>
      <sheetData sheetId="1597">
        <row r="307">
          <cell r="C307">
            <v>0</v>
          </cell>
        </row>
      </sheetData>
      <sheetData sheetId="1598">
        <row r="307">
          <cell r="C307">
            <v>0</v>
          </cell>
        </row>
      </sheetData>
      <sheetData sheetId="1599">
        <row r="307">
          <cell r="C307">
            <v>0</v>
          </cell>
        </row>
      </sheetData>
      <sheetData sheetId="1600">
        <row r="307">
          <cell r="C307">
            <v>0</v>
          </cell>
        </row>
      </sheetData>
      <sheetData sheetId="1601">
        <row r="307">
          <cell r="C307">
            <v>0</v>
          </cell>
        </row>
      </sheetData>
      <sheetData sheetId="1602">
        <row r="307">
          <cell r="C307">
            <v>0</v>
          </cell>
        </row>
      </sheetData>
      <sheetData sheetId="1603">
        <row r="307">
          <cell r="C307">
            <v>0</v>
          </cell>
        </row>
      </sheetData>
      <sheetData sheetId="1604">
        <row r="307">
          <cell r="C307">
            <v>0</v>
          </cell>
        </row>
      </sheetData>
      <sheetData sheetId="1605">
        <row r="307">
          <cell r="C307">
            <v>0</v>
          </cell>
        </row>
      </sheetData>
      <sheetData sheetId="1606">
        <row r="307">
          <cell r="C307">
            <v>0</v>
          </cell>
        </row>
      </sheetData>
      <sheetData sheetId="1607">
        <row r="307">
          <cell r="C307">
            <v>0</v>
          </cell>
        </row>
      </sheetData>
      <sheetData sheetId="1608">
        <row r="307">
          <cell r="C307">
            <v>0</v>
          </cell>
        </row>
      </sheetData>
      <sheetData sheetId="1609">
        <row r="307">
          <cell r="C307">
            <v>0</v>
          </cell>
        </row>
      </sheetData>
      <sheetData sheetId="1610">
        <row r="307">
          <cell r="C307">
            <v>0</v>
          </cell>
        </row>
      </sheetData>
      <sheetData sheetId="1611">
        <row r="307">
          <cell r="C307">
            <v>0</v>
          </cell>
        </row>
      </sheetData>
      <sheetData sheetId="1612">
        <row r="307">
          <cell r="C307">
            <v>0</v>
          </cell>
        </row>
      </sheetData>
      <sheetData sheetId="1613">
        <row r="307">
          <cell r="C307">
            <v>0</v>
          </cell>
        </row>
      </sheetData>
      <sheetData sheetId="1614">
        <row r="307">
          <cell r="C307" t="str">
            <v>Lean Concrete  ( 0.10 cm.)</v>
          </cell>
        </row>
      </sheetData>
      <sheetData sheetId="1615">
        <row r="307">
          <cell r="C307" t="str">
            <v>Lean Concrete  ( 0.10 cm.)</v>
          </cell>
        </row>
      </sheetData>
      <sheetData sheetId="1616">
        <row r="307">
          <cell r="C307">
            <v>0</v>
          </cell>
        </row>
      </sheetData>
      <sheetData sheetId="1617">
        <row r="307">
          <cell r="C307">
            <v>0</v>
          </cell>
        </row>
      </sheetData>
      <sheetData sheetId="1618">
        <row r="307">
          <cell r="C307">
            <v>0</v>
          </cell>
        </row>
      </sheetData>
      <sheetData sheetId="1619">
        <row r="307">
          <cell r="C307" t="str">
            <v>Lean Concrete  ( 0.10 cm.)</v>
          </cell>
        </row>
      </sheetData>
      <sheetData sheetId="1620">
        <row r="307">
          <cell r="C307" t="str">
            <v>Lean Concrete  ( 0.10 cm.)</v>
          </cell>
        </row>
      </sheetData>
      <sheetData sheetId="1621">
        <row r="307">
          <cell r="C307" t="str">
            <v>Lean Concrete  ( 0.10 cm.)</v>
          </cell>
        </row>
      </sheetData>
      <sheetData sheetId="1622">
        <row r="307">
          <cell r="C307" t="str">
            <v>Lean Concrete  ( 0.10 cm.)</v>
          </cell>
        </row>
      </sheetData>
      <sheetData sheetId="1623">
        <row r="307">
          <cell r="C307">
            <v>0</v>
          </cell>
        </row>
      </sheetData>
      <sheetData sheetId="1624">
        <row r="307">
          <cell r="C307" t="str">
            <v>Lean Concrete  ( 0.10 cm.)</v>
          </cell>
        </row>
      </sheetData>
      <sheetData sheetId="1625">
        <row r="307">
          <cell r="C307" t="str">
            <v>Lean Concrete  ( 0.10 cm.)</v>
          </cell>
        </row>
      </sheetData>
      <sheetData sheetId="1626">
        <row r="307">
          <cell r="C307" t="str">
            <v>Lean Concrete  ( 0.10 cm.)</v>
          </cell>
        </row>
      </sheetData>
      <sheetData sheetId="1627">
        <row r="307">
          <cell r="C307" t="str">
            <v>Lean Concrete  ( 0.10 cm.)</v>
          </cell>
        </row>
      </sheetData>
      <sheetData sheetId="1628">
        <row r="307">
          <cell r="C307" t="str">
            <v>Lean Concrete  ( 0.10 cm.)</v>
          </cell>
        </row>
      </sheetData>
      <sheetData sheetId="1629">
        <row r="307">
          <cell r="C307" t="str">
            <v>Lean Concrete  ( 0.10 cm.)</v>
          </cell>
        </row>
      </sheetData>
      <sheetData sheetId="1630">
        <row r="307">
          <cell r="C307">
            <v>0</v>
          </cell>
        </row>
      </sheetData>
      <sheetData sheetId="1631">
        <row r="307">
          <cell r="C307">
            <v>0</v>
          </cell>
        </row>
      </sheetData>
      <sheetData sheetId="1632">
        <row r="307">
          <cell r="C307">
            <v>0</v>
          </cell>
        </row>
      </sheetData>
      <sheetData sheetId="1633">
        <row r="307">
          <cell r="C307">
            <v>0</v>
          </cell>
        </row>
      </sheetData>
      <sheetData sheetId="1634">
        <row r="307">
          <cell r="C307">
            <v>0</v>
          </cell>
        </row>
      </sheetData>
      <sheetData sheetId="1635">
        <row r="307">
          <cell r="C307">
            <v>0</v>
          </cell>
        </row>
      </sheetData>
      <sheetData sheetId="1636">
        <row r="307">
          <cell r="C307" t="str">
            <v>Lean Concrete  ( 0.10 cm.)</v>
          </cell>
        </row>
      </sheetData>
      <sheetData sheetId="1637">
        <row r="307">
          <cell r="C307">
            <v>0</v>
          </cell>
        </row>
      </sheetData>
      <sheetData sheetId="1638">
        <row r="307">
          <cell r="C307">
            <v>0</v>
          </cell>
        </row>
      </sheetData>
      <sheetData sheetId="1639">
        <row r="307">
          <cell r="C307">
            <v>0</v>
          </cell>
        </row>
      </sheetData>
      <sheetData sheetId="1640">
        <row r="307">
          <cell r="C307">
            <v>0</v>
          </cell>
        </row>
      </sheetData>
      <sheetData sheetId="1641">
        <row r="307">
          <cell r="C307">
            <v>0</v>
          </cell>
        </row>
      </sheetData>
      <sheetData sheetId="1642">
        <row r="307">
          <cell r="C307">
            <v>0</v>
          </cell>
        </row>
      </sheetData>
      <sheetData sheetId="1643">
        <row r="307">
          <cell r="C307" t="str">
            <v>Lean Concrete  ( 0.10 cm.)</v>
          </cell>
        </row>
      </sheetData>
      <sheetData sheetId="1644">
        <row r="307">
          <cell r="C307">
            <v>0</v>
          </cell>
        </row>
      </sheetData>
      <sheetData sheetId="1645">
        <row r="307">
          <cell r="C307">
            <v>0</v>
          </cell>
        </row>
      </sheetData>
      <sheetData sheetId="1646">
        <row r="307">
          <cell r="C307">
            <v>0</v>
          </cell>
        </row>
      </sheetData>
      <sheetData sheetId="1647">
        <row r="307">
          <cell r="C307">
            <v>0</v>
          </cell>
        </row>
      </sheetData>
      <sheetData sheetId="1648">
        <row r="307">
          <cell r="C307" t="str">
            <v>Lean Concrete  ( 0.10 cm.)</v>
          </cell>
        </row>
      </sheetData>
      <sheetData sheetId="1649">
        <row r="307">
          <cell r="C307">
            <v>0</v>
          </cell>
        </row>
      </sheetData>
      <sheetData sheetId="1650">
        <row r="307">
          <cell r="C307">
            <v>0</v>
          </cell>
        </row>
      </sheetData>
      <sheetData sheetId="1651">
        <row r="307">
          <cell r="C307" t="str">
            <v>Lean Concrete  ( 0.10 cm.)</v>
          </cell>
        </row>
      </sheetData>
      <sheetData sheetId="1652">
        <row r="307">
          <cell r="C307">
            <v>0</v>
          </cell>
        </row>
      </sheetData>
      <sheetData sheetId="1653">
        <row r="307">
          <cell r="C307" t="str">
            <v>Lean Concrete  ( 0.10 cm.)</v>
          </cell>
        </row>
      </sheetData>
      <sheetData sheetId="1654">
        <row r="307">
          <cell r="C307">
            <v>0</v>
          </cell>
        </row>
      </sheetData>
      <sheetData sheetId="1655">
        <row r="307">
          <cell r="C307">
            <v>0</v>
          </cell>
        </row>
      </sheetData>
      <sheetData sheetId="1656">
        <row r="307">
          <cell r="C307">
            <v>0</v>
          </cell>
        </row>
      </sheetData>
      <sheetData sheetId="1657">
        <row r="307">
          <cell r="C307">
            <v>0</v>
          </cell>
        </row>
      </sheetData>
      <sheetData sheetId="1658">
        <row r="307">
          <cell r="C307">
            <v>0</v>
          </cell>
        </row>
      </sheetData>
      <sheetData sheetId="1659">
        <row r="307">
          <cell r="C307">
            <v>0</v>
          </cell>
        </row>
      </sheetData>
      <sheetData sheetId="1660">
        <row r="307">
          <cell r="C307">
            <v>0</v>
          </cell>
        </row>
      </sheetData>
      <sheetData sheetId="1661">
        <row r="307">
          <cell r="C307">
            <v>0</v>
          </cell>
        </row>
      </sheetData>
      <sheetData sheetId="1662">
        <row r="307">
          <cell r="C307">
            <v>0</v>
          </cell>
        </row>
      </sheetData>
      <sheetData sheetId="1663">
        <row r="307">
          <cell r="C307">
            <v>0</v>
          </cell>
        </row>
      </sheetData>
      <sheetData sheetId="1664">
        <row r="307">
          <cell r="C307">
            <v>0</v>
          </cell>
        </row>
      </sheetData>
      <sheetData sheetId="1665">
        <row r="307">
          <cell r="C307">
            <v>0</v>
          </cell>
        </row>
      </sheetData>
      <sheetData sheetId="1666">
        <row r="307">
          <cell r="C307">
            <v>0</v>
          </cell>
        </row>
      </sheetData>
      <sheetData sheetId="1667">
        <row r="307">
          <cell r="C307">
            <v>0</v>
          </cell>
        </row>
      </sheetData>
      <sheetData sheetId="1668">
        <row r="307">
          <cell r="C307">
            <v>0</v>
          </cell>
        </row>
      </sheetData>
      <sheetData sheetId="1669">
        <row r="307">
          <cell r="C307">
            <v>0</v>
          </cell>
        </row>
      </sheetData>
      <sheetData sheetId="1670">
        <row r="307">
          <cell r="C307">
            <v>0</v>
          </cell>
        </row>
      </sheetData>
      <sheetData sheetId="1671">
        <row r="307">
          <cell r="C307">
            <v>0</v>
          </cell>
        </row>
      </sheetData>
      <sheetData sheetId="1672">
        <row r="307">
          <cell r="C307">
            <v>0</v>
          </cell>
        </row>
      </sheetData>
      <sheetData sheetId="1673">
        <row r="307">
          <cell r="C307">
            <v>0</v>
          </cell>
        </row>
      </sheetData>
      <sheetData sheetId="1674">
        <row r="307">
          <cell r="C307">
            <v>0</v>
          </cell>
        </row>
      </sheetData>
      <sheetData sheetId="1675">
        <row r="307">
          <cell r="C307">
            <v>0</v>
          </cell>
        </row>
      </sheetData>
      <sheetData sheetId="1676">
        <row r="307">
          <cell r="C307">
            <v>0</v>
          </cell>
        </row>
      </sheetData>
      <sheetData sheetId="1677">
        <row r="307">
          <cell r="C307">
            <v>0</v>
          </cell>
        </row>
      </sheetData>
      <sheetData sheetId="1678">
        <row r="307">
          <cell r="C307">
            <v>0</v>
          </cell>
        </row>
      </sheetData>
      <sheetData sheetId="1679">
        <row r="307">
          <cell r="C307">
            <v>0</v>
          </cell>
        </row>
      </sheetData>
      <sheetData sheetId="1680">
        <row r="307">
          <cell r="C307">
            <v>0</v>
          </cell>
        </row>
      </sheetData>
      <sheetData sheetId="1681">
        <row r="307">
          <cell r="C307">
            <v>0</v>
          </cell>
        </row>
      </sheetData>
      <sheetData sheetId="1682">
        <row r="307">
          <cell r="C307">
            <v>0</v>
          </cell>
        </row>
      </sheetData>
      <sheetData sheetId="1683">
        <row r="307">
          <cell r="C307">
            <v>0</v>
          </cell>
        </row>
      </sheetData>
      <sheetData sheetId="1684">
        <row r="307">
          <cell r="C307" t="str">
            <v>Lean Concrete  ( 0.10 cm.)</v>
          </cell>
        </row>
      </sheetData>
      <sheetData sheetId="1685">
        <row r="307">
          <cell r="C307" t="str">
            <v>Lean Concrete  ( 0.10 cm.)</v>
          </cell>
        </row>
      </sheetData>
      <sheetData sheetId="1686">
        <row r="307">
          <cell r="C307" t="str">
            <v>Lean Concrete  ( 0.10 cm.)</v>
          </cell>
        </row>
      </sheetData>
      <sheetData sheetId="1687">
        <row r="307">
          <cell r="C307">
            <v>0</v>
          </cell>
        </row>
      </sheetData>
      <sheetData sheetId="1688">
        <row r="307">
          <cell r="C307">
            <v>0</v>
          </cell>
        </row>
      </sheetData>
      <sheetData sheetId="1689">
        <row r="307">
          <cell r="C307">
            <v>0</v>
          </cell>
        </row>
      </sheetData>
      <sheetData sheetId="1690">
        <row r="307">
          <cell r="C307">
            <v>0</v>
          </cell>
        </row>
      </sheetData>
      <sheetData sheetId="1691">
        <row r="307">
          <cell r="C307">
            <v>0</v>
          </cell>
        </row>
      </sheetData>
      <sheetData sheetId="1692">
        <row r="307">
          <cell r="C307">
            <v>0</v>
          </cell>
        </row>
      </sheetData>
      <sheetData sheetId="1693">
        <row r="307">
          <cell r="C307" t="str">
            <v>Lean Concrete  ( 0.10 cm.)</v>
          </cell>
        </row>
      </sheetData>
      <sheetData sheetId="1694">
        <row r="307">
          <cell r="C307" t="str">
            <v>Lean Concrete  ( 0.10 cm.)</v>
          </cell>
        </row>
      </sheetData>
      <sheetData sheetId="1695">
        <row r="307">
          <cell r="C307" t="str">
            <v>Lean Concrete  ( 0.10 cm.)</v>
          </cell>
        </row>
      </sheetData>
      <sheetData sheetId="1696">
        <row r="307">
          <cell r="C307" t="str">
            <v>Lean Concrete  ( 0.10 cm.)</v>
          </cell>
        </row>
      </sheetData>
      <sheetData sheetId="1697">
        <row r="307">
          <cell r="C307" t="str">
            <v>Lean Concrete  ( 0.10 cm.)</v>
          </cell>
        </row>
      </sheetData>
      <sheetData sheetId="1698">
        <row r="307">
          <cell r="C307" t="str">
            <v>Lean Concrete  ( 0.10 cm.)</v>
          </cell>
        </row>
      </sheetData>
      <sheetData sheetId="1699">
        <row r="307">
          <cell r="C307">
            <v>0</v>
          </cell>
        </row>
      </sheetData>
      <sheetData sheetId="1700">
        <row r="307">
          <cell r="C307">
            <v>0</v>
          </cell>
        </row>
      </sheetData>
      <sheetData sheetId="1701">
        <row r="307">
          <cell r="C307">
            <v>0</v>
          </cell>
        </row>
      </sheetData>
      <sheetData sheetId="1702">
        <row r="307">
          <cell r="C307">
            <v>0</v>
          </cell>
        </row>
      </sheetData>
      <sheetData sheetId="1703">
        <row r="307">
          <cell r="C307">
            <v>0</v>
          </cell>
        </row>
      </sheetData>
      <sheetData sheetId="1704">
        <row r="307">
          <cell r="C307">
            <v>0</v>
          </cell>
        </row>
      </sheetData>
      <sheetData sheetId="1705">
        <row r="307">
          <cell r="C307">
            <v>0</v>
          </cell>
        </row>
      </sheetData>
      <sheetData sheetId="1706">
        <row r="307">
          <cell r="C307" t="str">
            <v>Lean Concrete  ( 0.10 cm.)</v>
          </cell>
        </row>
      </sheetData>
      <sheetData sheetId="1707">
        <row r="307">
          <cell r="C307">
            <v>0</v>
          </cell>
        </row>
      </sheetData>
      <sheetData sheetId="1708">
        <row r="307">
          <cell r="C307">
            <v>0</v>
          </cell>
        </row>
      </sheetData>
      <sheetData sheetId="1709">
        <row r="307">
          <cell r="C307">
            <v>0</v>
          </cell>
        </row>
      </sheetData>
      <sheetData sheetId="1710">
        <row r="307">
          <cell r="C307" t="str">
            <v>Lean Concrete  ( 0.10 cm.)</v>
          </cell>
        </row>
      </sheetData>
      <sheetData sheetId="1711">
        <row r="307">
          <cell r="C307">
            <v>0</v>
          </cell>
        </row>
      </sheetData>
      <sheetData sheetId="1712">
        <row r="307">
          <cell r="C307">
            <v>0</v>
          </cell>
        </row>
      </sheetData>
      <sheetData sheetId="1713">
        <row r="307">
          <cell r="C307">
            <v>0</v>
          </cell>
        </row>
      </sheetData>
      <sheetData sheetId="1714">
        <row r="307">
          <cell r="C307">
            <v>0</v>
          </cell>
        </row>
      </sheetData>
      <sheetData sheetId="1715">
        <row r="307">
          <cell r="C307">
            <v>0</v>
          </cell>
        </row>
      </sheetData>
      <sheetData sheetId="1716">
        <row r="307">
          <cell r="C307">
            <v>0</v>
          </cell>
        </row>
      </sheetData>
      <sheetData sheetId="1717">
        <row r="307">
          <cell r="C307">
            <v>0</v>
          </cell>
        </row>
      </sheetData>
      <sheetData sheetId="1718">
        <row r="307">
          <cell r="C307">
            <v>0</v>
          </cell>
        </row>
      </sheetData>
      <sheetData sheetId="1719">
        <row r="307">
          <cell r="C307">
            <v>0</v>
          </cell>
        </row>
      </sheetData>
      <sheetData sheetId="1720">
        <row r="307">
          <cell r="C307">
            <v>0</v>
          </cell>
        </row>
      </sheetData>
      <sheetData sheetId="1721">
        <row r="307">
          <cell r="C307">
            <v>0</v>
          </cell>
        </row>
      </sheetData>
      <sheetData sheetId="1722">
        <row r="307">
          <cell r="C307">
            <v>0</v>
          </cell>
        </row>
      </sheetData>
      <sheetData sheetId="1723">
        <row r="307">
          <cell r="C307">
            <v>0</v>
          </cell>
        </row>
      </sheetData>
      <sheetData sheetId="1724">
        <row r="307">
          <cell r="C307">
            <v>0</v>
          </cell>
        </row>
      </sheetData>
      <sheetData sheetId="1725">
        <row r="307">
          <cell r="C307">
            <v>0</v>
          </cell>
        </row>
      </sheetData>
      <sheetData sheetId="1726">
        <row r="307">
          <cell r="C307">
            <v>0</v>
          </cell>
        </row>
      </sheetData>
      <sheetData sheetId="1727">
        <row r="307">
          <cell r="C307">
            <v>0</v>
          </cell>
        </row>
      </sheetData>
      <sheetData sheetId="1728">
        <row r="307">
          <cell r="C307">
            <v>0</v>
          </cell>
        </row>
      </sheetData>
      <sheetData sheetId="1729">
        <row r="307">
          <cell r="C307">
            <v>0</v>
          </cell>
        </row>
      </sheetData>
      <sheetData sheetId="1730">
        <row r="307">
          <cell r="C307">
            <v>0</v>
          </cell>
        </row>
      </sheetData>
      <sheetData sheetId="1731">
        <row r="307">
          <cell r="C307">
            <v>0</v>
          </cell>
        </row>
      </sheetData>
      <sheetData sheetId="1732">
        <row r="307">
          <cell r="C307">
            <v>0</v>
          </cell>
        </row>
      </sheetData>
      <sheetData sheetId="1733">
        <row r="307">
          <cell r="C307">
            <v>0</v>
          </cell>
        </row>
      </sheetData>
      <sheetData sheetId="1734">
        <row r="307">
          <cell r="C307">
            <v>0</v>
          </cell>
        </row>
      </sheetData>
      <sheetData sheetId="1735">
        <row r="307">
          <cell r="C307">
            <v>0</v>
          </cell>
        </row>
      </sheetData>
      <sheetData sheetId="1736">
        <row r="307">
          <cell r="C307">
            <v>0</v>
          </cell>
        </row>
      </sheetData>
      <sheetData sheetId="1737">
        <row r="307">
          <cell r="C307">
            <v>0</v>
          </cell>
        </row>
      </sheetData>
      <sheetData sheetId="1738">
        <row r="307">
          <cell r="C307">
            <v>0</v>
          </cell>
        </row>
      </sheetData>
      <sheetData sheetId="1739">
        <row r="307">
          <cell r="C307">
            <v>0</v>
          </cell>
        </row>
      </sheetData>
      <sheetData sheetId="1740">
        <row r="307">
          <cell r="C307">
            <v>0</v>
          </cell>
        </row>
      </sheetData>
      <sheetData sheetId="1741">
        <row r="307">
          <cell r="C307">
            <v>0</v>
          </cell>
        </row>
      </sheetData>
      <sheetData sheetId="1742">
        <row r="307">
          <cell r="C307">
            <v>0</v>
          </cell>
        </row>
      </sheetData>
      <sheetData sheetId="1743">
        <row r="307">
          <cell r="C307">
            <v>0</v>
          </cell>
        </row>
      </sheetData>
      <sheetData sheetId="1744">
        <row r="307">
          <cell r="C307">
            <v>0</v>
          </cell>
        </row>
      </sheetData>
      <sheetData sheetId="1745">
        <row r="307">
          <cell r="C307">
            <v>0</v>
          </cell>
        </row>
      </sheetData>
      <sheetData sheetId="1746">
        <row r="307">
          <cell r="C307">
            <v>0</v>
          </cell>
        </row>
      </sheetData>
      <sheetData sheetId="1747">
        <row r="307">
          <cell r="C307">
            <v>0</v>
          </cell>
        </row>
      </sheetData>
      <sheetData sheetId="1748">
        <row r="307">
          <cell r="C307">
            <v>0</v>
          </cell>
        </row>
      </sheetData>
      <sheetData sheetId="1749">
        <row r="307">
          <cell r="C307">
            <v>0</v>
          </cell>
        </row>
      </sheetData>
      <sheetData sheetId="1750">
        <row r="307">
          <cell r="C307" t="str">
            <v>Lean Concrete  ( 0.10 cm.)</v>
          </cell>
        </row>
      </sheetData>
      <sheetData sheetId="1751">
        <row r="307">
          <cell r="C307">
            <v>0</v>
          </cell>
        </row>
      </sheetData>
      <sheetData sheetId="1752">
        <row r="307">
          <cell r="C307" t="str">
            <v>Lean Concrete  ( 0.10 cm.)</v>
          </cell>
        </row>
      </sheetData>
      <sheetData sheetId="1753">
        <row r="307">
          <cell r="C307">
            <v>0</v>
          </cell>
        </row>
      </sheetData>
      <sheetData sheetId="1754">
        <row r="307">
          <cell r="C307">
            <v>0</v>
          </cell>
        </row>
      </sheetData>
      <sheetData sheetId="1755">
        <row r="307">
          <cell r="C307">
            <v>0</v>
          </cell>
        </row>
      </sheetData>
      <sheetData sheetId="1756">
        <row r="307">
          <cell r="C307">
            <v>0</v>
          </cell>
        </row>
      </sheetData>
      <sheetData sheetId="1757">
        <row r="307">
          <cell r="C307">
            <v>0</v>
          </cell>
        </row>
      </sheetData>
      <sheetData sheetId="1758">
        <row r="307">
          <cell r="C307">
            <v>0</v>
          </cell>
        </row>
      </sheetData>
      <sheetData sheetId="1759">
        <row r="307">
          <cell r="C307">
            <v>0</v>
          </cell>
        </row>
      </sheetData>
      <sheetData sheetId="1760">
        <row r="307">
          <cell r="C307">
            <v>0</v>
          </cell>
        </row>
      </sheetData>
      <sheetData sheetId="1761">
        <row r="307">
          <cell r="C307" t="str">
            <v>Lean Concrete  ( 0.10 cm.)</v>
          </cell>
        </row>
      </sheetData>
      <sheetData sheetId="1762">
        <row r="307">
          <cell r="C307" t="str">
            <v>Lean Concrete  ( 0.10 cm.)</v>
          </cell>
        </row>
      </sheetData>
      <sheetData sheetId="1763">
        <row r="307">
          <cell r="C307">
            <v>0</v>
          </cell>
        </row>
      </sheetData>
      <sheetData sheetId="1764">
        <row r="307">
          <cell r="C307" t="str">
            <v>Lean Concrete  ( 0.10 cm.)</v>
          </cell>
        </row>
      </sheetData>
      <sheetData sheetId="1765">
        <row r="307">
          <cell r="C307" t="str">
            <v>Lean Concrete  ( 0.10 cm.)</v>
          </cell>
        </row>
      </sheetData>
      <sheetData sheetId="1766">
        <row r="307">
          <cell r="C307" t="str">
            <v>Lean Concrete  ( 0.10 cm.)</v>
          </cell>
        </row>
      </sheetData>
      <sheetData sheetId="1767">
        <row r="307">
          <cell r="C307">
            <v>0</v>
          </cell>
        </row>
      </sheetData>
      <sheetData sheetId="1768">
        <row r="307">
          <cell r="C307">
            <v>0</v>
          </cell>
        </row>
      </sheetData>
      <sheetData sheetId="1769">
        <row r="307">
          <cell r="C307">
            <v>0</v>
          </cell>
        </row>
      </sheetData>
      <sheetData sheetId="1770">
        <row r="307">
          <cell r="C307">
            <v>0</v>
          </cell>
        </row>
      </sheetData>
      <sheetData sheetId="1771">
        <row r="307">
          <cell r="C307" t="str">
            <v>Lean Concrete  ( 0.10 cm.)</v>
          </cell>
        </row>
      </sheetData>
      <sheetData sheetId="1772">
        <row r="307">
          <cell r="C307">
            <v>0</v>
          </cell>
        </row>
      </sheetData>
      <sheetData sheetId="1773">
        <row r="307">
          <cell r="C307" t="str">
            <v>Lean Concrete  ( 0.10 cm.)</v>
          </cell>
        </row>
      </sheetData>
      <sheetData sheetId="1774">
        <row r="307">
          <cell r="C307">
            <v>0</v>
          </cell>
        </row>
      </sheetData>
      <sheetData sheetId="1775">
        <row r="307">
          <cell r="C307">
            <v>0</v>
          </cell>
        </row>
      </sheetData>
      <sheetData sheetId="1776">
        <row r="307">
          <cell r="C307" t="str">
            <v>Lean Concrete  ( 0.10 cm.)</v>
          </cell>
        </row>
      </sheetData>
      <sheetData sheetId="1777">
        <row r="307">
          <cell r="C307" t="str">
            <v>Lean Concrete  ( 0.10 cm.)</v>
          </cell>
        </row>
      </sheetData>
      <sheetData sheetId="1778">
        <row r="307">
          <cell r="C307">
            <v>0</v>
          </cell>
        </row>
      </sheetData>
      <sheetData sheetId="1779">
        <row r="307">
          <cell r="C307">
            <v>0</v>
          </cell>
        </row>
      </sheetData>
      <sheetData sheetId="1780">
        <row r="307">
          <cell r="C307">
            <v>0</v>
          </cell>
        </row>
      </sheetData>
      <sheetData sheetId="1781">
        <row r="307">
          <cell r="C307">
            <v>0</v>
          </cell>
        </row>
      </sheetData>
      <sheetData sheetId="1782">
        <row r="307">
          <cell r="C307">
            <v>0</v>
          </cell>
        </row>
      </sheetData>
      <sheetData sheetId="1783">
        <row r="307">
          <cell r="C307">
            <v>0</v>
          </cell>
        </row>
      </sheetData>
      <sheetData sheetId="1784">
        <row r="307">
          <cell r="C307">
            <v>0</v>
          </cell>
        </row>
      </sheetData>
      <sheetData sheetId="1785">
        <row r="307">
          <cell r="C307" t="str">
            <v>Lean Concrete  ( 0.10 cm.)</v>
          </cell>
        </row>
      </sheetData>
      <sheetData sheetId="1786">
        <row r="307">
          <cell r="C307" t="str">
            <v>Lean Concrete  ( 0.10 cm.)</v>
          </cell>
        </row>
      </sheetData>
      <sheetData sheetId="1787">
        <row r="307">
          <cell r="C307" t="str">
            <v>Lean Concrete  ( 0.10 cm.)</v>
          </cell>
        </row>
      </sheetData>
      <sheetData sheetId="1788">
        <row r="307">
          <cell r="C307" t="str">
            <v>Lean Concrete  ( 0.10 cm.)</v>
          </cell>
        </row>
      </sheetData>
      <sheetData sheetId="1789">
        <row r="307">
          <cell r="C307">
            <v>0</v>
          </cell>
        </row>
      </sheetData>
      <sheetData sheetId="1790">
        <row r="307">
          <cell r="C307" t="str">
            <v>Lean Concrete  ( 0.10 cm.)</v>
          </cell>
        </row>
      </sheetData>
      <sheetData sheetId="1791">
        <row r="307">
          <cell r="C307">
            <v>0</v>
          </cell>
        </row>
      </sheetData>
      <sheetData sheetId="1792">
        <row r="307">
          <cell r="C307" t="str">
            <v>Lean Concrete  ( 0.10 cm.)</v>
          </cell>
        </row>
      </sheetData>
      <sheetData sheetId="1793">
        <row r="307">
          <cell r="C307">
            <v>0</v>
          </cell>
        </row>
      </sheetData>
      <sheetData sheetId="1794">
        <row r="307">
          <cell r="C307" t="str">
            <v>Lean Concrete  ( 0.10 cm.)</v>
          </cell>
        </row>
      </sheetData>
      <sheetData sheetId="1795">
        <row r="307">
          <cell r="C307" t="str">
            <v>Lean Concrete  ( 0.10 cm.)</v>
          </cell>
        </row>
      </sheetData>
      <sheetData sheetId="1796">
        <row r="307">
          <cell r="C307">
            <v>0</v>
          </cell>
        </row>
      </sheetData>
      <sheetData sheetId="1797">
        <row r="307">
          <cell r="C307" t="str">
            <v>Lean Concrete  ( 0.10 cm.)</v>
          </cell>
        </row>
      </sheetData>
      <sheetData sheetId="1798">
        <row r="307">
          <cell r="C307">
            <v>0</v>
          </cell>
        </row>
      </sheetData>
      <sheetData sheetId="1799">
        <row r="307">
          <cell r="C307">
            <v>0</v>
          </cell>
        </row>
      </sheetData>
      <sheetData sheetId="1800">
        <row r="307">
          <cell r="C307">
            <v>0</v>
          </cell>
        </row>
      </sheetData>
      <sheetData sheetId="1801">
        <row r="307">
          <cell r="C307" t="str">
            <v>Lean Concrete  ( 0.10 cm.)</v>
          </cell>
        </row>
      </sheetData>
      <sheetData sheetId="1802">
        <row r="307">
          <cell r="C307" t="str">
            <v>Lean Concrete  ( 0.10 cm.)</v>
          </cell>
        </row>
      </sheetData>
      <sheetData sheetId="1803">
        <row r="307">
          <cell r="C307" t="str">
            <v>Lean Concrete  ( 0.10 cm.)</v>
          </cell>
        </row>
      </sheetData>
      <sheetData sheetId="1804">
        <row r="307">
          <cell r="C307" t="str">
            <v>Lean Concrete  ( 0.10 cm.)</v>
          </cell>
        </row>
      </sheetData>
      <sheetData sheetId="1805">
        <row r="307">
          <cell r="C307" t="str">
            <v>Lean Concrete  ( 0.10 cm.)</v>
          </cell>
        </row>
      </sheetData>
      <sheetData sheetId="1806">
        <row r="307">
          <cell r="C307" t="str">
            <v>Lean Concrete  ( 0.10 cm.)</v>
          </cell>
        </row>
      </sheetData>
      <sheetData sheetId="1807">
        <row r="307">
          <cell r="C307" t="str">
            <v>Lean Concrete  ( 0.10 cm.)</v>
          </cell>
        </row>
      </sheetData>
      <sheetData sheetId="1808">
        <row r="307">
          <cell r="C307" t="str">
            <v>Lean Concrete  ( 0.10 cm.)</v>
          </cell>
        </row>
      </sheetData>
      <sheetData sheetId="1809">
        <row r="307">
          <cell r="C307">
            <v>0</v>
          </cell>
        </row>
      </sheetData>
      <sheetData sheetId="1810">
        <row r="307">
          <cell r="C307">
            <v>0</v>
          </cell>
        </row>
      </sheetData>
      <sheetData sheetId="1811">
        <row r="307">
          <cell r="C307">
            <v>0</v>
          </cell>
        </row>
      </sheetData>
      <sheetData sheetId="1812">
        <row r="307">
          <cell r="C307" t="str">
            <v>Lean Concrete  ( 0.10 cm.)</v>
          </cell>
        </row>
      </sheetData>
      <sheetData sheetId="1813">
        <row r="307">
          <cell r="C307" t="str">
            <v>Lean Concrete  ( 0.10 cm.)</v>
          </cell>
        </row>
      </sheetData>
      <sheetData sheetId="1814">
        <row r="307">
          <cell r="C307">
            <v>0</v>
          </cell>
        </row>
      </sheetData>
      <sheetData sheetId="1815">
        <row r="307">
          <cell r="C307" t="str">
            <v>Lean Concrete  ( 0.10 cm.)</v>
          </cell>
        </row>
      </sheetData>
      <sheetData sheetId="1816">
        <row r="307">
          <cell r="C307">
            <v>0</v>
          </cell>
        </row>
      </sheetData>
      <sheetData sheetId="1817">
        <row r="307">
          <cell r="C307">
            <v>0</v>
          </cell>
        </row>
      </sheetData>
      <sheetData sheetId="1818">
        <row r="307">
          <cell r="C307">
            <v>0</v>
          </cell>
        </row>
      </sheetData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>
        <row r="307">
          <cell r="C307">
            <v>0</v>
          </cell>
        </row>
      </sheetData>
      <sheetData sheetId="1839">
        <row r="307">
          <cell r="C307">
            <v>0</v>
          </cell>
        </row>
      </sheetData>
      <sheetData sheetId="1840" refreshError="1"/>
      <sheetData sheetId="1841" refreshError="1"/>
      <sheetData sheetId="1842">
        <row r="307">
          <cell r="C307">
            <v>0</v>
          </cell>
        </row>
      </sheetData>
      <sheetData sheetId="1843">
        <row r="307">
          <cell r="C307">
            <v>0</v>
          </cell>
        </row>
      </sheetData>
      <sheetData sheetId="1844">
        <row r="307">
          <cell r="C307">
            <v>0</v>
          </cell>
        </row>
      </sheetData>
      <sheetData sheetId="1845">
        <row r="307">
          <cell r="C307">
            <v>0</v>
          </cell>
        </row>
      </sheetData>
      <sheetData sheetId="1846">
        <row r="307">
          <cell r="C307" t="str">
            <v>Lean Concrete  ( 0.10 cm.)</v>
          </cell>
        </row>
      </sheetData>
      <sheetData sheetId="1847">
        <row r="307">
          <cell r="C307" t="str">
            <v>Lean Concrete  ( 0.10 cm.)</v>
          </cell>
        </row>
      </sheetData>
      <sheetData sheetId="1848">
        <row r="307">
          <cell r="C307" t="str">
            <v>Lean Concrete  ( 0.10 cm.)</v>
          </cell>
        </row>
      </sheetData>
      <sheetData sheetId="1849">
        <row r="307">
          <cell r="C307">
            <v>0</v>
          </cell>
        </row>
      </sheetData>
      <sheetData sheetId="1850">
        <row r="307">
          <cell r="C307">
            <v>0</v>
          </cell>
        </row>
      </sheetData>
      <sheetData sheetId="1851">
        <row r="307">
          <cell r="C307">
            <v>0</v>
          </cell>
        </row>
      </sheetData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/>
      <sheetData sheetId="1875"/>
      <sheetData sheetId="1876"/>
      <sheetData sheetId="1877"/>
      <sheetData sheetId="1878"/>
      <sheetData sheetId="1879"/>
      <sheetData sheetId="1880"/>
      <sheetData sheetId="1881">
        <row r="307">
          <cell r="C307">
            <v>0</v>
          </cell>
        </row>
      </sheetData>
      <sheetData sheetId="1882">
        <row r="307">
          <cell r="C307">
            <v>0</v>
          </cell>
        </row>
      </sheetData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>
        <row r="307">
          <cell r="C307">
            <v>0</v>
          </cell>
        </row>
      </sheetData>
      <sheetData sheetId="1889">
        <row r="307">
          <cell r="C307">
            <v>0</v>
          </cell>
        </row>
      </sheetData>
      <sheetData sheetId="1890">
        <row r="307">
          <cell r="C307">
            <v>0</v>
          </cell>
        </row>
      </sheetData>
      <sheetData sheetId="1891">
        <row r="307">
          <cell r="C307">
            <v>0</v>
          </cell>
        </row>
      </sheetData>
      <sheetData sheetId="1892">
        <row r="307">
          <cell r="C307">
            <v>0</v>
          </cell>
        </row>
      </sheetData>
      <sheetData sheetId="1893">
        <row r="307">
          <cell r="C307">
            <v>0</v>
          </cell>
        </row>
      </sheetData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>
        <row r="307">
          <cell r="C307">
            <v>0</v>
          </cell>
        </row>
      </sheetData>
      <sheetData sheetId="1922"/>
      <sheetData sheetId="1923"/>
      <sheetData sheetId="1924">
        <row r="307">
          <cell r="C307">
            <v>0</v>
          </cell>
        </row>
      </sheetData>
      <sheetData sheetId="1925">
        <row r="307">
          <cell r="C307">
            <v>0</v>
          </cell>
        </row>
      </sheetData>
      <sheetData sheetId="1926">
        <row r="307">
          <cell r="C307">
            <v>0</v>
          </cell>
        </row>
      </sheetData>
      <sheetData sheetId="1927">
        <row r="307">
          <cell r="C307">
            <v>0</v>
          </cell>
        </row>
      </sheetData>
      <sheetData sheetId="1928">
        <row r="307">
          <cell r="C307">
            <v>0</v>
          </cell>
        </row>
      </sheetData>
      <sheetData sheetId="1929">
        <row r="307">
          <cell r="C307">
            <v>0</v>
          </cell>
        </row>
      </sheetData>
      <sheetData sheetId="1930">
        <row r="307">
          <cell r="C307">
            <v>0</v>
          </cell>
        </row>
      </sheetData>
      <sheetData sheetId="1931">
        <row r="307">
          <cell r="C307">
            <v>0</v>
          </cell>
        </row>
      </sheetData>
      <sheetData sheetId="1932">
        <row r="307">
          <cell r="C307">
            <v>0</v>
          </cell>
        </row>
      </sheetData>
      <sheetData sheetId="1933">
        <row r="307">
          <cell r="C307">
            <v>0</v>
          </cell>
        </row>
      </sheetData>
      <sheetData sheetId="1934">
        <row r="307">
          <cell r="C307">
            <v>0</v>
          </cell>
        </row>
      </sheetData>
      <sheetData sheetId="1935">
        <row r="307">
          <cell r="C307">
            <v>0</v>
          </cell>
        </row>
      </sheetData>
      <sheetData sheetId="1936">
        <row r="307">
          <cell r="C307">
            <v>0</v>
          </cell>
        </row>
      </sheetData>
      <sheetData sheetId="1937">
        <row r="307">
          <cell r="C307">
            <v>0</v>
          </cell>
        </row>
      </sheetData>
      <sheetData sheetId="1938">
        <row r="307">
          <cell r="C307">
            <v>0</v>
          </cell>
        </row>
      </sheetData>
      <sheetData sheetId="1939">
        <row r="307">
          <cell r="C307">
            <v>0</v>
          </cell>
        </row>
      </sheetData>
      <sheetData sheetId="1940">
        <row r="307">
          <cell r="C307">
            <v>0</v>
          </cell>
        </row>
      </sheetData>
      <sheetData sheetId="1941">
        <row r="307">
          <cell r="C307">
            <v>0</v>
          </cell>
        </row>
      </sheetData>
      <sheetData sheetId="1942">
        <row r="307">
          <cell r="C307">
            <v>0</v>
          </cell>
        </row>
      </sheetData>
      <sheetData sheetId="1943">
        <row r="307">
          <cell r="C307">
            <v>0</v>
          </cell>
        </row>
      </sheetData>
      <sheetData sheetId="1944">
        <row r="307">
          <cell r="C307">
            <v>0</v>
          </cell>
        </row>
      </sheetData>
      <sheetData sheetId="1945">
        <row r="307">
          <cell r="C307">
            <v>0</v>
          </cell>
        </row>
      </sheetData>
      <sheetData sheetId="1946">
        <row r="307">
          <cell r="C307">
            <v>0</v>
          </cell>
        </row>
      </sheetData>
      <sheetData sheetId="1947">
        <row r="307">
          <cell r="C307">
            <v>0</v>
          </cell>
        </row>
      </sheetData>
      <sheetData sheetId="1948">
        <row r="307">
          <cell r="C307">
            <v>0</v>
          </cell>
        </row>
      </sheetData>
      <sheetData sheetId="1949">
        <row r="307">
          <cell r="C307">
            <v>0</v>
          </cell>
        </row>
      </sheetData>
      <sheetData sheetId="1950">
        <row r="307">
          <cell r="C307">
            <v>0</v>
          </cell>
        </row>
      </sheetData>
      <sheetData sheetId="1951">
        <row r="307">
          <cell r="C307">
            <v>0</v>
          </cell>
        </row>
      </sheetData>
      <sheetData sheetId="1952">
        <row r="307">
          <cell r="C307">
            <v>0</v>
          </cell>
        </row>
      </sheetData>
      <sheetData sheetId="1953">
        <row r="307">
          <cell r="C307">
            <v>0</v>
          </cell>
        </row>
      </sheetData>
      <sheetData sheetId="1954">
        <row r="307">
          <cell r="C307">
            <v>0</v>
          </cell>
        </row>
      </sheetData>
      <sheetData sheetId="1955">
        <row r="307">
          <cell r="C307">
            <v>0</v>
          </cell>
        </row>
      </sheetData>
      <sheetData sheetId="1956">
        <row r="307">
          <cell r="C307">
            <v>0</v>
          </cell>
        </row>
      </sheetData>
      <sheetData sheetId="1957">
        <row r="307">
          <cell r="C307">
            <v>0</v>
          </cell>
        </row>
      </sheetData>
      <sheetData sheetId="1958">
        <row r="307">
          <cell r="C307">
            <v>0</v>
          </cell>
        </row>
      </sheetData>
      <sheetData sheetId="1959">
        <row r="307">
          <cell r="C307">
            <v>0</v>
          </cell>
        </row>
      </sheetData>
      <sheetData sheetId="1960">
        <row r="307">
          <cell r="C307">
            <v>0</v>
          </cell>
        </row>
      </sheetData>
      <sheetData sheetId="1961">
        <row r="307">
          <cell r="C307">
            <v>0</v>
          </cell>
        </row>
      </sheetData>
      <sheetData sheetId="1962">
        <row r="307">
          <cell r="C307">
            <v>0</v>
          </cell>
        </row>
      </sheetData>
      <sheetData sheetId="1963">
        <row r="307">
          <cell r="C307">
            <v>0</v>
          </cell>
        </row>
      </sheetData>
      <sheetData sheetId="1964">
        <row r="307">
          <cell r="C307" t="str">
            <v>Lean Concrete  ( 0.10 cm.)</v>
          </cell>
        </row>
      </sheetData>
      <sheetData sheetId="1965">
        <row r="307">
          <cell r="C307">
            <v>0</v>
          </cell>
        </row>
      </sheetData>
      <sheetData sheetId="1966">
        <row r="307">
          <cell r="C307">
            <v>0</v>
          </cell>
        </row>
      </sheetData>
      <sheetData sheetId="1967">
        <row r="307">
          <cell r="C307">
            <v>0</v>
          </cell>
        </row>
      </sheetData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>
        <row r="307">
          <cell r="C307" t="str">
            <v>Lean Concrete  ( 0.10 cm.)</v>
          </cell>
        </row>
      </sheetData>
      <sheetData sheetId="1977">
        <row r="307">
          <cell r="C307">
            <v>0</v>
          </cell>
        </row>
      </sheetData>
      <sheetData sheetId="1978"/>
      <sheetData sheetId="1979">
        <row r="307">
          <cell r="C307">
            <v>0</v>
          </cell>
        </row>
      </sheetData>
      <sheetData sheetId="1980">
        <row r="307">
          <cell r="C307">
            <v>0</v>
          </cell>
        </row>
      </sheetData>
      <sheetData sheetId="1981"/>
      <sheetData sheetId="1982"/>
      <sheetData sheetId="1983"/>
      <sheetData sheetId="1984">
        <row r="307">
          <cell r="C307">
            <v>0</v>
          </cell>
        </row>
      </sheetData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>
        <row r="307">
          <cell r="C307" t="str">
            <v>Lean Concrete  ( 0.10 cm.)</v>
          </cell>
        </row>
      </sheetData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/>
      <sheetData sheetId="2017"/>
      <sheetData sheetId="2018"/>
      <sheetData sheetId="2019"/>
      <sheetData sheetId="2020"/>
      <sheetData sheetId="2021"/>
      <sheetData sheetId="2022"/>
      <sheetData sheetId="2023"/>
      <sheetData sheetId="2024"/>
      <sheetData sheetId="2025"/>
      <sheetData sheetId="2026"/>
      <sheetData sheetId="2027"/>
      <sheetData sheetId="2028"/>
      <sheetData sheetId="2029">
        <row r="307">
          <cell r="C307" t="str">
            <v>Lean Concrete  ( 0.10 cm.)</v>
          </cell>
        </row>
      </sheetData>
      <sheetData sheetId="2030">
        <row r="307">
          <cell r="C307">
            <v>0</v>
          </cell>
        </row>
      </sheetData>
      <sheetData sheetId="2031">
        <row r="307">
          <cell r="C307" t="str">
            <v>Lean Concrete  ( 0.10 cm.)</v>
          </cell>
        </row>
      </sheetData>
      <sheetData sheetId="2032">
        <row r="307">
          <cell r="C307" t="str">
            <v>Lean Concrete  ( 0.10 cm.)</v>
          </cell>
        </row>
      </sheetData>
      <sheetData sheetId="2033">
        <row r="307">
          <cell r="C307">
            <v>0</v>
          </cell>
        </row>
      </sheetData>
      <sheetData sheetId="2034">
        <row r="307">
          <cell r="C307">
            <v>0</v>
          </cell>
        </row>
      </sheetData>
      <sheetData sheetId="2035">
        <row r="307">
          <cell r="C307">
            <v>0</v>
          </cell>
        </row>
      </sheetData>
      <sheetData sheetId="2036">
        <row r="307">
          <cell r="C307" t="str">
            <v>Lean Concrete  ( 0.10 cm.)</v>
          </cell>
        </row>
      </sheetData>
      <sheetData sheetId="2037">
        <row r="307">
          <cell r="C307" t="str">
            <v>Lean Concrete  ( 0.10 cm.)</v>
          </cell>
        </row>
      </sheetData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>
        <row r="307">
          <cell r="C307" t="str">
            <v>Lean Concrete  ( 0.10 cm.)</v>
          </cell>
        </row>
      </sheetData>
      <sheetData sheetId="2056">
        <row r="307">
          <cell r="C307">
            <v>0</v>
          </cell>
        </row>
      </sheetData>
      <sheetData sheetId="2057">
        <row r="307">
          <cell r="C307">
            <v>0</v>
          </cell>
        </row>
      </sheetData>
      <sheetData sheetId="2058">
        <row r="307">
          <cell r="C307">
            <v>0</v>
          </cell>
        </row>
      </sheetData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>
        <row r="307">
          <cell r="C307">
            <v>0</v>
          </cell>
        </row>
      </sheetData>
      <sheetData sheetId="2068">
        <row r="307">
          <cell r="C307">
            <v>0</v>
          </cell>
        </row>
      </sheetData>
      <sheetData sheetId="2069">
        <row r="307">
          <cell r="C307">
            <v>0</v>
          </cell>
        </row>
      </sheetData>
      <sheetData sheetId="2070">
        <row r="307">
          <cell r="C307">
            <v>0</v>
          </cell>
        </row>
      </sheetData>
      <sheetData sheetId="2071">
        <row r="307">
          <cell r="C307">
            <v>0</v>
          </cell>
        </row>
      </sheetData>
      <sheetData sheetId="2072">
        <row r="307">
          <cell r="C307">
            <v>0</v>
          </cell>
        </row>
      </sheetData>
      <sheetData sheetId="2073">
        <row r="307">
          <cell r="C307">
            <v>0</v>
          </cell>
        </row>
      </sheetData>
      <sheetData sheetId="2074">
        <row r="307">
          <cell r="C307">
            <v>0</v>
          </cell>
        </row>
      </sheetData>
      <sheetData sheetId="2075">
        <row r="307">
          <cell r="C307">
            <v>0</v>
          </cell>
        </row>
      </sheetData>
      <sheetData sheetId="2076">
        <row r="307">
          <cell r="C307">
            <v>0</v>
          </cell>
        </row>
      </sheetData>
      <sheetData sheetId="2077">
        <row r="307">
          <cell r="C307">
            <v>0</v>
          </cell>
        </row>
      </sheetData>
      <sheetData sheetId="2078">
        <row r="307">
          <cell r="C307">
            <v>0</v>
          </cell>
        </row>
      </sheetData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>
        <row r="307">
          <cell r="C307">
            <v>0</v>
          </cell>
        </row>
      </sheetData>
      <sheetData sheetId="2088">
        <row r="307">
          <cell r="C307">
            <v>0</v>
          </cell>
        </row>
      </sheetData>
      <sheetData sheetId="2089">
        <row r="307">
          <cell r="C307">
            <v>0</v>
          </cell>
        </row>
      </sheetData>
      <sheetData sheetId="2090">
        <row r="307">
          <cell r="C307">
            <v>0</v>
          </cell>
        </row>
      </sheetData>
      <sheetData sheetId="2091">
        <row r="307">
          <cell r="C307">
            <v>0</v>
          </cell>
        </row>
      </sheetData>
      <sheetData sheetId="2092">
        <row r="307">
          <cell r="C307">
            <v>0</v>
          </cell>
        </row>
      </sheetData>
      <sheetData sheetId="2093">
        <row r="307">
          <cell r="C307">
            <v>0</v>
          </cell>
        </row>
      </sheetData>
      <sheetData sheetId="2094">
        <row r="307">
          <cell r="C307">
            <v>0</v>
          </cell>
        </row>
      </sheetData>
      <sheetData sheetId="2095"/>
      <sheetData sheetId="2096">
        <row r="307">
          <cell r="C307">
            <v>0</v>
          </cell>
        </row>
      </sheetData>
      <sheetData sheetId="2097">
        <row r="307">
          <cell r="C307">
            <v>0</v>
          </cell>
        </row>
      </sheetData>
      <sheetData sheetId="2098">
        <row r="307">
          <cell r="C307">
            <v>0</v>
          </cell>
        </row>
      </sheetData>
      <sheetData sheetId="2099">
        <row r="307">
          <cell r="C307">
            <v>0</v>
          </cell>
        </row>
      </sheetData>
      <sheetData sheetId="2100">
        <row r="307">
          <cell r="C307">
            <v>0</v>
          </cell>
        </row>
      </sheetData>
      <sheetData sheetId="2101">
        <row r="307">
          <cell r="C307">
            <v>0</v>
          </cell>
        </row>
      </sheetData>
      <sheetData sheetId="2102">
        <row r="307">
          <cell r="C307">
            <v>0</v>
          </cell>
        </row>
      </sheetData>
      <sheetData sheetId="2103">
        <row r="307">
          <cell r="C307">
            <v>0</v>
          </cell>
        </row>
      </sheetData>
      <sheetData sheetId="2104">
        <row r="307">
          <cell r="C307">
            <v>0</v>
          </cell>
        </row>
      </sheetData>
      <sheetData sheetId="2105">
        <row r="307">
          <cell r="C307">
            <v>0</v>
          </cell>
        </row>
      </sheetData>
      <sheetData sheetId="2106">
        <row r="307">
          <cell r="C307">
            <v>0</v>
          </cell>
        </row>
      </sheetData>
      <sheetData sheetId="2107">
        <row r="307">
          <cell r="C307">
            <v>0</v>
          </cell>
        </row>
      </sheetData>
      <sheetData sheetId="2108">
        <row r="307">
          <cell r="C307">
            <v>0</v>
          </cell>
        </row>
      </sheetData>
      <sheetData sheetId="2109">
        <row r="307">
          <cell r="C307">
            <v>0</v>
          </cell>
        </row>
      </sheetData>
      <sheetData sheetId="2110">
        <row r="307">
          <cell r="C307">
            <v>0</v>
          </cell>
        </row>
      </sheetData>
      <sheetData sheetId="2111">
        <row r="307">
          <cell r="C307">
            <v>0</v>
          </cell>
        </row>
      </sheetData>
      <sheetData sheetId="2112">
        <row r="307">
          <cell r="C307">
            <v>0</v>
          </cell>
        </row>
      </sheetData>
      <sheetData sheetId="2113">
        <row r="307">
          <cell r="C307">
            <v>0</v>
          </cell>
        </row>
      </sheetData>
      <sheetData sheetId="2114">
        <row r="307">
          <cell r="C307">
            <v>0</v>
          </cell>
        </row>
      </sheetData>
      <sheetData sheetId="2115">
        <row r="307">
          <cell r="C307">
            <v>0</v>
          </cell>
        </row>
      </sheetData>
      <sheetData sheetId="2116">
        <row r="307">
          <cell r="C307">
            <v>0</v>
          </cell>
        </row>
      </sheetData>
      <sheetData sheetId="2117">
        <row r="307">
          <cell r="C307">
            <v>0</v>
          </cell>
        </row>
      </sheetData>
      <sheetData sheetId="2118">
        <row r="307">
          <cell r="C307">
            <v>0</v>
          </cell>
        </row>
      </sheetData>
      <sheetData sheetId="2119">
        <row r="307">
          <cell r="C307">
            <v>0</v>
          </cell>
        </row>
      </sheetData>
      <sheetData sheetId="2120">
        <row r="307">
          <cell r="C307">
            <v>0</v>
          </cell>
        </row>
      </sheetData>
      <sheetData sheetId="2121">
        <row r="307">
          <cell r="C307">
            <v>0</v>
          </cell>
        </row>
      </sheetData>
      <sheetData sheetId="2122">
        <row r="307">
          <cell r="C307">
            <v>0</v>
          </cell>
        </row>
      </sheetData>
      <sheetData sheetId="2123">
        <row r="307">
          <cell r="C307">
            <v>0</v>
          </cell>
        </row>
      </sheetData>
      <sheetData sheetId="2124">
        <row r="307">
          <cell r="C307">
            <v>0</v>
          </cell>
        </row>
      </sheetData>
      <sheetData sheetId="2125">
        <row r="307">
          <cell r="C307">
            <v>0</v>
          </cell>
        </row>
      </sheetData>
      <sheetData sheetId="2126">
        <row r="307">
          <cell r="C307">
            <v>0</v>
          </cell>
        </row>
      </sheetData>
      <sheetData sheetId="2127">
        <row r="307">
          <cell r="C307" t="str">
            <v>Lean Concrete  ( 0.10 cm.)</v>
          </cell>
        </row>
      </sheetData>
      <sheetData sheetId="2128">
        <row r="307">
          <cell r="C307">
            <v>0</v>
          </cell>
        </row>
      </sheetData>
      <sheetData sheetId="2129">
        <row r="307">
          <cell r="C307">
            <v>0</v>
          </cell>
        </row>
      </sheetData>
      <sheetData sheetId="2130">
        <row r="307">
          <cell r="C307">
            <v>0</v>
          </cell>
        </row>
      </sheetData>
      <sheetData sheetId="2131">
        <row r="307">
          <cell r="C307">
            <v>0</v>
          </cell>
        </row>
      </sheetData>
      <sheetData sheetId="2132">
        <row r="307">
          <cell r="C307">
            <v>0</v>
          </cell>
        </row>
      </sheetData>
      <sheetData sheetId="2133">
        <row r="307">
          <cell r="C307">
            <v>0</v>
          </cell>
        </row>
      </sheetData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>
        <row r="307">
          <cell r="C307" t="str">
            <v>Lean Concrete  ( 0.10 cm.)</v>
          </cell>
        </row>
      </sheetData>
      <sheetData sheetId="2153">
        <row r="307">
          <cell r="C307" t="str">
            <v>Lean Concrete  ( 0.10 cm.)</v>
          </cell>
        </row>
      </sheetData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>
        <row r="307">
          <cell r="C307" t="str">
            <v>Lean Concrete  ( 0.10 cm.)</v>
          </cell>
        </row>
      </sheetData>
      <sheetData sheetId="2164">
        <row r="307">
          <cell r="C307" t="str">
            <v>Lean Concrete  ( 0.10 cm.)</v>
          </cell>
        </row>
      </sheetData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>
        <row r="307">
          <cell r="C307" t="str">
            <v>Lean Concrete  ( 0.10 cm.)</v>
          </cell>
        </row>
      </sheetData>
      <sheetData sheetId="2193">
        <row r="307">
          <cell r="C307">
            <v>0</v>
          </cell>
        </row>
      </sheetData>
      <sheetData sheetId="2194">
        <row r="307">
          <cell r="C307" t="str">
            <v>Lean Concrete  ( 0.10 cm.)</v>
          </cell>
        </row>
      </sheetData>
      <sheetData sheetId="2195">
        <row r="307">
          <cell r="C307">
            <v>0</v>
          </cell>
        </row>
      </sheetData>
      <sheetData sheetId="2196">
        <row r="307">
          <cell r="C307">
            <v>0</v>
          </cell>
        </row>
      </sheetData>
      <sheetData sheetId="2197">
        <row r="307">
          <cell r="C307">
            <v>0</v>
          </cell>
        </row>
      </sheetData>
      <sheetData sheetId="2198">
        <row r="307">
          <cell r="C307">
            <v>0</v>
          </cell>
        </row>
      </sheetData>
      <sheetData sheetId="2199">
        <row r="307">
          <cell r="C307" t="str">
            <v>Lean Concrete  ( 0.10 cm.)</v>
          </cell>
        </row>
      </sheetData>
      <sheetData sheetId="2200">
        <row r="307">
          <cell r="C307" t="str">
            <v>Lean Concrete  ( 0.10 cm.)</v>
          </cell>
        </row>
      </sheetData>
      <sheetData sheetId="2201">
        <row r="307">
          <cell r="C307" t="str">
            <v>Lean Concrete  ( 0.10 cm.)</v>
          </cell>
        </row>
      </sheetData>
      <sheetData sheetId="2202">
        <row r="307">
          <cell r="C307" t="str">
            <v>Lean Concrete  ( 0.10 cm.)</v>
          </cell>
        </row>
      </sheetData>
      <sheetData sheetId="2203">
        <row r="307">
          <cell r="C307" t="str">
            <v>Lean Concrete  ( 0.10 cm.)</v>
          </cell>
        </row>
      </sheetData>
      <sheetData sheetId="2204">
        <row r="307">
          <cell r="C307" t="str">
            <v>Lean Concrete  ( 0.10 cm.)</v>
          </cell>
        </row>
      </sheetData>
      <sheetData sheetId="2205">
        <row r="307">
          <cell r="C307" t="str">
            <v>Lean Concrete  ( 0.10 cm.)</v>
          </cell>
        </row>
      </sheetData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>
        <row r="307">
          <cell r="C307" t="str">
            <v>Lean Concrete  ( 0.10 cm.)</v>
          </cell>
        </row>
      </sheetData>
      <sheetData sheetId="2219">
        <row r="307">
          <cell r="C307">
            <v>0</v>
          </cell>
        </row>
      </sheetData>
      <sheetData sheetId="2220">
        <row r="307">
          <cell r="C307">
            <v>0</v>
          </cell>
        </row>
      </sheetData>
      <sheetData sheetId="2221">
        <row r="307">
          <cell r="C307">
            <v>0</v>
          </cell>
        </row>
      </sheetData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>
        <row r="307">
          <cell r="C307">
            <v>0</v>
          </cell>
        </row>
      </sheetData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/>
      <sheetData sheetId="2246"/>
      <sheetData sheetId="2247"/>
      <sheetData sheetId="2248"/>
      <sheetData sheetId="2249"/>
      <sheetData sheetId="2250"/>
      <sheetData sheetId="2251"/>
      <sheetData sheetId="2252"/>
      <sheetData sheetId="2253"/>
      <sheetData sheetId="2254"/>
      <sheetData sheetId="2255"/>
      <sheetData sheetId="2256"/>
      <sheetData sheetId="2257"/>
      <sheetData sheetId="2258"/>
      <sheetData sheetId="2259"/>
      <sheetData sheetId="2260"/>
      <sheetData sheetId="2261"/>
      <sheetData sheetId="2262"/>
      <sheetData sheetId="2263"/>
      <sheetData sheetId="2264"/>
      <sheetData sheetId="2265"/>
      <sheetData sheetId="2266"/>
      <sheetData sheetId="2267"/>
      <sheetData sheetId="2268"/>
      <sheetData sheetId="2269"/>
      <sheetData sheetId="2270"/>
      <sheetData sheetId="2271"/>
      <sheetData sheetId="2272"/>
      <sheetData sheetId="2273"/>
      <sheetData sheetId="2274"/>
      <sheetData sheetId="2275"/>
      <sheetData sheetId="2276"/>
      <sheetData sheetId="2277"/>
      <sheetData sheetId="2278"/>
      <sheetData sheetId="2279"/>
      <sheetData sheetId="2280"/>
      <sheetData sheetId="2281"/>
      <sheetData sheetId="2282"/>
      <sheetData sheetId="2283"/>
      <sheetData sheetId="2284"/>
      <sheetData sheetId="2285"/>
      <sheetData sheetId="2286"/>
      <sheetData sheetId="2287"/>
      <sheetData sheetId="2288"/>
      <sheetData sheetId="2289"/>
      <sheetData sheetId="2290"/>
      <sheetData sheetId="2291"/>
      <sheetData sheetId="2292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"/>
      <sheetName val="BankofThailand"/>
      <sheetName val="TAC"/>
      <sheetName val="รามไทย"/>
      <sheetName val="FORM"/>
      <sheetName val="Quote"/>
      <sheetName val="ตามลูกค้าต้องการ"/>
      <sheetName val="ราคาหนังแท้-เทียม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ใบสรุปราคา"/>
      <sheetName val="สรุปหมวดงาน"/>
      <sheetName val="boq"/>
    </sheetNames>
    <sheetDataSet>
      <sheetData sheetId="0"/>
      <sheetData sheetId="1"/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LA"/>
      <sheetName val="LOAD-GEPA"/>
      <sheetName val="LOAD-GLA (2)"/>
      <sheetName val="FORM"/>
      <sheetName val="LOAD"/>
      <sheetName val="LOTUS-EE2"/>
      <sheetName val="LOTUS-EE1"/>
      <sheetName val="LOAD-GELA"/>
      <sheetName val="GLA"/>
      <sheetName val="LOAD-GLA"/>
      <sheetName val="GLD"/>
      <sheetName val="GELD"/>
      <sheetName val="LOAD-GELD"/>
      <sheetName val="2LA"/>
      <sheetName val="2LB"/>
      <sheetName val="LOAD-2LB"/>
      <sheetName val="2LC"/>
      <sheetName val="2PA"/>
      <sheetName val="LOAD-2PA"/>
      <sheetName val="2PB"/>
      <sheetName val="2PC"/>
      <sheetName val="LOAD-2PC"/>
      <sheetName val="PPB"/>
      <sheetName val="PPM"/>
      <sheetName val="LOAD-PPM"/>
      <sheetName val="PPS"/>
      <sheetName val="PPT"/>
      <sheetName val="LOAD-PPT"/>
      <sheetName val="2ELA"/>
      <sheetName val="2ELB"/>
      <sheetName val="LOAD-2ELB"/>
      <sheetName val="2ELC"/>
      <sheetName val="2EPP"/>
      <sheetName val="LOAD-2EPP"/>
      <sheetName val="2EPB"/>
      <sheetName val="2EPC1"/>
      <sheetName val="LOAD-2EPC1"/>
      <sheetName val="2EPA"/>
      <sheetName val="2EPC"/>
      <sheetName val="LOAD-2EPC2"/>
      <sheetName val="2UB"/>
      <sheetName val="2UC"/>
      <sheetName val="LOAD-2UC"/>
      <sheetName val="3LA"/>
      <sheetName val="3LC"/>
      <sheetName val="LOAD-3LC"/>
      <sheetName val="3PA"/>
      <sheetName val="3PB"/>
      <sheetName val="LOAD-3PB"/>
      <sheetName val="3PC"/>
      <sheetName val="PFC"/>
      <sheetName val="LOAD-PFC"/>
      <sheetName val="PHD"/>
      <sheetName val="PDW"/>
      <sheetName val="LOAD-PDW"/>
      <sheetName val="3EPA"/>
      <sheetName val="3EPC"/>
      <sheetName val="LOAD-3EPC"/>
      <sheetName val="3UA"/>
      <sheetName val="3UC"/>
      <sheetName val="LOAD-3UC)"/>
      <sheetName val="3ELA"/>
      <sheetName val="3ELB"/>
      <sheetName val="LOAD-3ELB"/>
      <sheetName val="3ELC"/>
      <sheetName val="HARDWARE"/>
      <sheetName val="LOAD-HARDWARE"/>
      <sheetName val="GS (4)"/>
      <sheetName val="VDO"/>
      <sheetName val="LOAD-VDO"/>
      <sheetName val="FC"/>
      <sheetName val="GS (1)"/>
      <sheetName val="LOAD-GS(1)"/>
      <sheetName val="GS 13"/>
      <sheetName val="2S1"/>
      <sheetName val="LOAD-GS(2)"/>
      <sheetName val="boq"/>
      <sheetName val="load  schedu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บัญชีวัสดุ-ราคา"/>
      <sheetName val="ใบสรุปราคา"/>
      <sheetName val="งวด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443106-9015-47AF-BA5D-26707E583C80}">
  <sheetPr>
    <tabColor rgb="FFFFFF00"/>
    <pageSetUpPr fitToPage="1"/>
  </sheetPr>
  <dimension ref="A1:O419"/>
  <sheetViews>
    <sheetView showGridLines="0" view="pageBreakPreview" topLeftCell="A75" zoomScale="70" zoomScaleNormal="115" zoomScaleSheetLayoutView="70" workbookViewId="0">
      <selection activeCell="P23" sqref="P23"/>
    </sheetView>
  </sheetViews>
  <sheetFormatPr defaultColWidth="9.33203125" defaultRowHeight="24"/>
  <cols>
    <col min="1" max="1" width="7.33203125" style="168" customWidth="1"/>
    <col min="2" max="2" width="8.83203125" style="389" customWidth="1"/>
    <col min="3" max="3" width="6.33203125" style="168" customWidth="1"/>
    <col min="4" max="4" width="8.83203125" style="168" customWidth="1"/>
    <col min="5" max="5" width="81.6640625" style="168" customWidth="1"/>
    <col min="6" max="6" width="9.1640625" style="168" customWidth="1"/>
    <col min="7" max="7" width="12.33203125" style="348" customWidth="1"/>
    <col min="8" max="8" width="16.6640625" style="348" customWidth="1"/>
    <col min="9" max="9" width="19" style="348" customWidth="1"/>
    <col min="10" max="10" width="16.1640625" style="348" customWidth="1"/>
    <col min="11" max="11" width="17.33203125" style="348" customWidth="1"/>
    <col min="12" max="12" width="19.33203125" style="348" customWidth="1"/>
    <col min="13" max="13" width="0.33203125" style="168" customWidth="1"/>
    <col min="14" max="14" width="26.1640625" style="168" hidden="1" customWidth="1"/>
    <col min="15" max="15" width="30.83203125" style="168" customWidth="1"/>
    <col min="16" max="16" width="19.33203125" style="168" customWidth="1"/>
    <col min="17" max="17" width="17.83203125" style="168" customWidth="1"/>
    <col min="18" max="19" width="11.33203125" style="168" bestFit="1" customWidth="1"/>
    <col min="20" max="16384" width="9.33203125" style="168"/>
  </cols>
  <sheetData>
    <row r="1" spans="1:14" s="264" customFormat="1" ht="30.75" customHeight="1">
      <c r="B1" s="611" t="s">
        <v>332</v>
      </c>
      <c r="C1" s="611"/>
      <c r="D1" s="611"/>
      <c r="E1" s="611"/>
      <c r="F1" s="611"/>
      <c r="G1" s="611"/>
      <c r="H1" s="611"/>
      <c r="I1" s="611"/>
      <c r="J1" s="611"/>
      <c r="K1" s="611"/>
      <c r="L1" s="611"/>
    </row>
    <row r="2" spans="1:14" s="264" customFormat="1" ht="30.75" customHeight="1">
      <c r="B2" s="1" t="s">
        <v>14</v>
      </c>
      <c r="C2" s="265"/>
      <c r="D2" s="117"/>
      <c r="E2" s="118" t="s">
        <v>331</v>
      </c>
      <c r="F2" s="266"/>
      <c r="G2" s="118"/>
      <c r="H2" s="118"/>
      <c r="I2" s="267" t="s">
        <v>3</v>
      </c>
      <c r="J2" s="268"/>
      <c r="K2" s="612"/>
      <c r="L2" s="613"/>
    </row>
    <row r="3" spans="1:14" s="264" customFormat="1" ht="30.75" customHeight="1">
      <c r="B3" s="2" t="s">
        <v>19</v>
      </c>
      <c r="C3" s="265"/>
      <c r="D3" s="117"/>
      <c r="E3" s="118" t="s">
        <v>318</v>
      </c>
      <c r="F3" s="266"/>
      <c r="G3" s="118"/>
      <c r="H3" s="118"/>
      <c r="I3" s="267" t="s">
        <v>27</v>
      </c>
      <c r="J3" s="268"/>
      <c r="K3" s="612" t="s">
        <v>158</v>
      </c>
      <c r="L3" s="613"/>
    </row>
    <row r="4" spans="1:14" s="264" customFormat="1" ht="30.75" customHeight="1">
      <c r="B4" s="2" t="s">
        <v>28</v>
      </c>
      <c r="C4" s="265"/>
      <c r="D4" s="117"/>
      <c r="E4" s="117" t="s">
        <v>137</v>
      </c>
      <c r="F4" s="614" t="s">
        <v>343</v>
      </c>
      <c r="G4" s="615"/>
      <c r="H4" s="616"/>
      <c r="I4" s="267" t="s">
        <v>29</v>
      </c>
      <c r="J4" s="268"/>
      <c r="K4" s="269">
        <v>0</v>
      </c>
      <c r="L4" s="270" t="s">
        <v>15</v>
      </c>
    </row>
    <row r="5" spans="1:14" s="264" customFormat="1" ht="30.75" customHeight="1">
      <c r="B5" s="2" t="s">
        <v>12</v>
      </c>
      <c r="C5" s="265"/>
      <c r="D5" s="117"/>
      <c r="E5" s="117"/>
      <c r="F5" s="271"/>
      <c r="G5" s="272"/>
      <c r="H5" s="273"/>
      <c r="I5" s="267" t="s">
        <v>33</v>
      </c>
      <c r="J5" s="268"/>
      <c r="K5" s="269">
        <v>0</v>
      </c>
      <c r="L5" s="270" t="s">
        <v>32</v>
      </c>
      <c r="M5" s="168"/>
      <c r="N5" s="332"/>
    </row>
    <row r="6" spans="1:14" s="264" customFormat="1" ht="30.75" customHeight="1">
      <c r="B6" s="2"/>
      <c r="C6" s="265"/>
      <c r="D6" s="117"/>
      <c r="E6" s="117"/>
      <c r="F6" s="617"/>
      <c r="G6" s="615"/>
      <c r="H6" s="616"/>
      <c r="I6" s="267" t="s">
        <v>30</v>
      </c>
      <c r="J6" s="268"/>
      <c r="K6" s="274"/>
      <c r="L6" s="270"/>
    </row>
    <row r="7" spans="1:14" s="264" customFormat="1" ht="30.75" customHeight="1">
      <c r="B7" s="1" t="s">
        <v>31</v>
      </c>
      <c r="C7" s="275"/>
      <c r="D7" s="276"/>
      <c r="E7" s="478"/>
      <c r="F7" s="271"/>
      <c r="G7" s="484"/>
      <c r="H7" s="484"/>
      <c r="I7" s="267" t="s">
        <v>13</v>
      </c>
      <c r="J7" s="268"/>
      <c r="K7" s="274"/>
      <c r="L7" s="270"/>
    </row>
    <row r="8" spans="1:14" s="264" customFormat="1" ht="7.35" hidden="1" customHeight="1">
      <c r="C8" s="483"/>
      <c r="D8" s="483"/>
      <c r="E8" s="277"/>
      <c r="F8" s="278"/>
      <c r="G8" s="278"/>
      <c r="H8" s="278"/>
    </row>
    <row r="9" spans="1:14" ht="27" customHeight="1">
      <c r="B9" s="279" t="s">
        <v>20</v>
      </c>
      <c r="C9" s="618" t="s">
        <v>17</v>
      </c>
      <c r="D9" s="619"/>
      <c r="E9" s="620"/>
      <c r="F9" s="479" t="s">
        <v>21</v>
      </c>
      <c r="G9" s="479" t="s">
        <v>22</v>
      </c>
      <c r="H9" s="621" t="s">
        <v>68</v>
      </c>
      <c r="I9" s="622"/>
      <c r="J9" s="623" t="s">
        <v>23</v>
      </c>
      <c r="K9" s="624"/>
      <c r="L9" s="280" t="s">
        <v>70</v>
      </c>
      <c r="M9" s="281"/>
      <c r="N9" s="282"/>
    </row>
    <row r="10" spans="1:14" ht="27" customHeight="1">
      <c r="B10" s="283"/>
      <c r="C10" s="176"/>
      <c r="D10" s="176"/>
      <c r="E10" s="284"/>
      <c r="F10" s="285"/>
      <c r="G10" s="286"/>
      <c r="H10" s="286" t="s">
        <v>24</v>
      </c>
      <c r="I10" s="287" t="s">
        <v>69</v>
      </c>
      <c r="J10" s="286" t="s">
        <v>24</v>
      </c>
      <c r="K10" s="287" t="s">
        <v>69</v>
      </c>
      <c r="L10" s="286"/>
      <c r="M10" s="288"/>
      <c r="N10" s="289"/>
    </row>
    <row r="11" spans="1:14" ht="27.75" customHeight="1">
      <c r="B11" s="290"/>
      <c r="C11" s="625" t="s">
        <v>79</v>
      </c>
      <c r="D11" s="626"/>
      <c r="E11" s="627"/>
      <c r="F11" s="291"/>
      <c r="G11" s="292"/>
      <c r="H11" s="293"/>
      <c r="I11" s="293"/>
      <c r="J11" s="294"/>
      <c r="K11" s="293"/>
      <c r="L11" s="293"/>
      <c r="N11" s="282"/>
    </row>
    <row r="12" spans="1:14" ht="27.75" customHeight="1">
      <c r="B12" s="131"/>
      <c r="C12" s="3"/>
      <c r="D12" s="4" t="s">
        <v>50</v>
      </c>
      <c r="E12" s="5"/>
      <c r="F12" s="295"/>
      <c r="G12" s="296"/>
      <c r="H12" s="297"/>
      <c r="I12" s="297"/>
      <c r="J12" s="298"/>
      <c r="K12" s="297"/>
      <c r="L12" s="297"/>
      <c r="M12" s="297"/>
      <c r="N12" s="297"/>
    </row>
    <row r="13" spans="1:14" ht="27.75" customHeight="1">
      <c r="B13" s="131"/>
      <c r="C13" s="6"/>
      <c r="D13" s="7" t="s">
        <v>56</v>
      </c>
      <c r="E13" s="8"/>
      <c r="F13" s="295"/>
      <c r="G13" s="296"/>
      <c r="H13" s="297"/>
      <c r="I13" s="297"/>
      <c r="J13" s="298"/>
      <c r="K13" s="297"/>
      <c r="L13" s="297"/>
      <c r="M13" s="297"/>
      <c r="N13" s="297"/>
    </row>
    <row r="14" spans="1:14" ht="27.75" customHeight="1">
      <c r="B14" s="131"/>
      <c r="C14" s="7" t="s">
        <v>121</v>
      </c>
      <c r="D14" s="7"/>
      <c r="E14" s="5"/>
      <c r="F14" s="299"/>
      <c r="G14" s="300"/>
      <c r="H14" s="301"/>
      <c r="I14" s="301"/>
      <c r="J14" s="302"/>
      <c r="K14" s="297"/>
      <c r="L14" s="301"/>
      <c r="M14" s="297"/>
      <c r="N14" s="297"/>
    </row>
    <row r="15" spans="1:14" ht="27.75" customHeight="1">
      <c r="A15" s="303"/>
      <c r="B15" s="304"/>
      <c r="C15" s="305"/>
      <c r="D15" s="306"/>
      <c r="E15" s="307"/>
      <c r="F15" s="308"/>
      <c r="G15" s="309"/>
      <c r="H15" s="310"/>
      <c r="I15" s="311"/>
      <c r="J15" s="312"/>
      <c r="K15" s="311"/>
      <c r="L15" s="313"/>
      <c r="M15" s="297"/>
      <c r="N15" s="297"/>
    </row>
    <row r="16" spans="1:14" ht="27.75" customHeight="1">
      <c r="A16" s="303"/>
      <c r="B16" s="134"/>
      <c r="C16" s="480"/>
      <c r="D16" s="481"/>
      <c r="E16" s="482" t="s">
        <v>120</v>
      </c>
      <c r="F16" s="134"/>
      <c r="G16" s="314"/>
      <c r="H16" s="315"/>
      <c r="I16" s="126">
        <f>SUM(I15:I15)</f>
        <v>0</v>
      </c>
      <c r="J16" s="127"/>
      <c r="K16" s="126">
        <f>SUM(K15:K15)</f>
        <v>0</v>
      </c>
      <c r="L16" s="126">
        <f>SUM(L15:L15)</f>
        <v>0</v>
      </c>
      <c r="M16" s="316">
        <f>SUM(I16+K16)</f>
        <v>0</v>
      </c>
      <c r="N16" s="317">
        <f>SUM(I16+K16)</f>
        <v>0</v>
      </c>
    </row>
    <row r="17" spans="1:14" ht="27.75" customHeight="1">
      <c r="A17" s="303"/>
      <c r="B17" s="304"/>
      <c r="C17" s="493" t="s">
        <v>122</v>
      </c>
      <c r="D17" s="9"/>
      <c r="E17" s="307"/>
      <c r="F17" s="318"/>
      <c r="G17" s="309"/>
      <c r="H17" s="319"/>
      <c r="I17" s="320"/>
      <c r="J17" s="312"/>
      <c r="K17" s="321"/>
      <c r="L17" s="313"/>
      <c r="M17" s="297"/>
      <c r="N17" s="297"/>
    </row>
    <row r="18" spans="1:14" ht="27.75" customHeight="1">
      <c r="A18" s="303"/>
      <c r="B18" s="304"/>
      <c r="C18" s="493" t="s">
        <v>129</v>
      </c>
      <c r="D18" s="9"/>
      <c r="E18" s="307"/>
      <c r="F18" s="318"/>
      <c r="G18" s="309"/>
      <c r="H18" s="319"/>
      <c r="I18" s="320"/>
      <c r="J18" s="312"/>
      <c r="K18" s="321"/>
      <c r="L18" s="313"/>
      <c r="M18" s="297"/>
      <c r="N18" s="297"/>
    </row>
    <row r="19" spans="1:14" ht="27.75" customHeight="1">
      <c r="A19" s="303"/>
      <c r="B19" s="405">
        <v>1</v>
      </c>
      <c r="C19" s="399" t="s">
        <v>150</v>
      </c>
      <c r="D19" s="397"/>
      <c r="E19" s="398"/>
      <c r="F19" s="462" t="s">
        <v>15</v>
      </c>
      <c r="G19" s="400">
        <f>(5*6)*2</f>
        <v>60</v>
      </c>
      <c r="H19" s="401"/>
      <c r="I19" s="400"/>
      <c r="J19" s="401"/>
      <c r="K19" s="400"/>
      <c r="L19" s="402"/>
      <c r="M19" s="403">
        <f t="shared" ref="M19:M24" si="0">SUM(I19+K19)</f>
        <v>0</v>
      </c>
      <c r="N19" s="404">
        <f t="shared" ref="N19:N27" si="1">(H19+J19)*G19</f>
        <v>0</v>
      </c>
    </row>
    <row r="20" spans="1:14" ht="27.75" customHeight="1">
      <c r="A20" s="303"/>
      <c r="B20" s="405">
        <v>2</v>
      </c>
      <c r="C20" s="399" t="s">
        <v>223</v>
      </c>
      <c r="D20" s="397"/>
      <c r="E20" s="398"/>
      <c r="F20" s="462" t="s">
        <v>25</v>
      </c>
      <c r="G20" s="400">
        <v>2</v>
      </c>
      <c r="H20" s="401"/>
      <c r="I20" s="400"/>
      <c r="J20" s="401"/>
      <c r="K20" s="400"/>
      <c r="L20" s="402"/>
      <c r="M20" s="403">
        <f t="shared" si="0"/>
        <v>0</v>
      </c>
      <c r="N20" s="404">
        <f t="shared" si="1"/>
        <v>0</v>
      </c>
    </row>
    <row r="21" spans="1:14" ht="27.75" customHeight="1">
      <c r="A21" s="303"/>
      <c r="B21" s="406">
        <v>3</v>
      </c>
      <c r="C21" s="399" t="s">
        <v>166</v>
      </c>
      <c r="D21" s="397"/>
      <c r="E21" s="398"/>
      <c r="F21" s="462" t="s">
        <v>25</v>
      </c>
      <c r="G21" s="400">
        <v>20</v>
      </c>
      <c r="H21" s="401"/>
      <c r="I21" s="400"/>
      <c r="J21" s="401"/>
      <c r="K21" s="400"/>
      <c r="L21" s="402"/>
      <c r="M21" s="403">
        <f t="shared" si="0"/>
        <v>0</v>
      </c>
      <c r="N21" s="404">
        <f t="shared" si="1"/>
        <v>0</v>
      </c>
    </row>
    <row r="22" spans="1:14" ht="27.75" customHeight="1">
      <c r="A22" s="303"/>
      <c r="B22" s="405">
        <v>4</v>
      </c>
      <c r="C22" s="399" t="s">
        <v>167</v>
      </c>
      <c r="D22" s="397"/>
      <c r="E22" s="398"/>
      <c r="F22" s="462" t="s">
        <v>25</v>
      </c>
      <c r="G22" s="400">
        <v>24</v>
      </c>
      <c r="H22" s="401"/>
      <c r="I22" s="400"/>
      <c r="J22" s="401"/>
      <c r="K22" s="400"/>
      <c r="L22" s="402"/>
      <c r="M22" s="403">
        <f t="shared" si="0"/>
        <v>0</v>
      </c>
      <c r="N22" s="404">
        <f t="shared" si="1"/>
        <v>0</v>
      </c>
    </row>
    <row r="23" spans="1:14" s="332" customFormat="1" ht="27.75" customHeight="1">
      <c r="A23" s="391"/>
      <c r="B23" s="405">
        <v>5</v>
      </c>
      <c r="C23" s="399" t="s">
        <v>151</v>
      </c>
      <c r="D23" s="397"/>
      <c r="E23" s="398"/>
      <c r="F23" s="462" t="s">
        <v>25</v>
      </c>
      <c r="G23" s="400">
        <v>2</v>
      </c>
      <c r="H23" s="401"/>
      <c r="I23" s="400"/>
      <c r="J23" s="401"/>
      <c r="K23" s="400"/>
      <c r="L23" s="402"/>
      <c r="M23" s="403">
        <f t="shared" si="0"/>
        <v>0</v>
      </c>
      <c r="N23" s="404">
        <f t="shared" si="1"/>
        <v>0</v>
      </c>
    </row>
    <row r="24" spans="1:14" ht="27.75" customHeight="1">
      <c r="A24" s="303"/>
      <c r="B24" s="405">
        <v>6</v>
      </c>
      <c r="C24" s="399" t="s">
        <v>228</v>
      </c>
      <c r="D24" s="397"/>
      <c r="E24" s="398"/>
      <c r="F24" s="462" t="s">
        <v>25</v>
      </c>
      <c r="G24" s="400">
        <v>4</v>
      </c>
      <c r="H24" s="401"/>
      <c r="I24" s="400"/>
      <c r="J24" s="401"/>
      <c r="K24" s="400"/>
      <c r="L24" s="402"/>
      <c r="M24" s="403">
        <f t="shared" si="0"/>
        <v>0</v>
      </c>
      <c r="N24" s="404">
        <f t="shared" si="1"/>
        <v>0</v>
      </c>
    </row>
    <row r="25" spans="1:14" ht="27.75" customHeight="1">
      <c r="A25" s="303"/>
      <c r="B25" s="405">
        <v>7</v>
      </c>
      <c r="C25" s="399" t="s">
        <v>245</v>
      </c>
      <c r="D25" s="397"/>
      <c r="E25" s="398"/>
      <c r="F25" s="462" t="s">
        <v>15</v>
      </c>
      <c r="G25" s="400">
        <v>8</v>
      </c>
      <c r="H25" s="401"/>
      <c r="I25" s="400"/>
      <c r="J25" s="401"/>
      <c r="K25" s="400"/>
      <c r="L25" s="402"/>
      <c r="M25" s="403">
        <f t="shared" ref="M25:M30" si="2">SUM(I25+K25)</f>
        <v>0</v>
      </c>
      <c r="N25" s="404">
        <f t="shared" si="1"/>
        <v>0</v>
      </c>
    </row>
    <row r="26" spans="1:14" s="332" customFormat="1" ht="27.75" customHeight="1">
      <c r="B26" s="405"/>
      <c r="C26" s="399"/>
      <c r="D26" s="397"/>
      <c r="E26" s="398"/>
      <c r="F26" s="462"/>
      <c r="G26" s="400"/>
      <c r="H26" s="401"/>
      <c r="I26" s="400"/>
      <c r="J26" s="401"/>
      <c r="K26" s="400"/>
      <c r="L26" s="402"/>
      <c r="M26" s="403">
        <f t="shared" si="2"/>
        <v>0</v>
      </c>
      <c r="N26" s="404">
        <f t="shared" si="1"/>
        <v>0</v>
      </c>
    </row>
    <row r="27" spans="1:14" ht="27.75" customHeight="1">
      <c r="B27" s="299"/>
      <c r="C27" s="494"/>
      <c r="D27" s="4"/>
      <c r="E27" s="334"/>
      <c r="F27" s="463"/>
      <c r="G27" s="336"/>
      <c r="H27" s="337"/>
      <c r="I27" s="338"/>
      <c r="J27" s="337"/>
      <c r="K27" s="338"/>
      <c r="L27" s="339"/>
      <c r="M27" s="403">
        <f t="shared" si="2"/>
        <v>0</v>
      </c>
      <c r="N27" s="404">
        <f t="shared" si="1"/>
        <v>0</v>
      </c>
    </row>
    <row r="28" spans="1:14" ht="27.75" customHeight="1">
      <c r="A28" s="303"/>
      <c r="B28" s="134"/>
      <c r="C28" s="138"/>
      <c r="D28" s="328"/>
      <c r="E28" s="482" t="s">
        <v>130</v>
      </c>
      <c r="F28" s="134"/>
      <c r="G28" s="314"/>
      <c r="H28" s="315"/>
      <c r="I28" s="126"/>
      <c r="J28" s="316"/>
      <c r="K28" s="126"/>
      <c r="L28" s="126"/>
      <c r="M28" s="329">
        <f t="shared" si="2"/>
        <v>0</v>
      </c>
      <c r="N28" s="316">
        <f>SUM(N19:N27)</f>
        <v>0</v>
      </c>
    </row>
    <row r="29" spans="1:14" ht="27.75" customHeight="1">
      <c r="B29" s="299"/>
      <c r="C29" s="494" t="s">
        <v>131</v>
      </c>
      <c r="D29" s="4"/>
      <c r="E29" s="334"/>
      <c r="F29" s="463"/>
      <c r="G29" s="336"/>
      <c r="H29" s="337"/>
      <c r="I29" s="338"/>
      <c r="J29" s="337"/>
      <c r="K29" s="338"/>
      <c r="L29" s="339"/>
      <c r="M29" s="403">
        <f t="shared" si="2"/>
        <v>0</v>
      </c>
      <c r="N29" s="404">
        <f t="shared" ref="N29:N35" si="3">(H29+J29)*G29</f>
        <v>0</v>
      </c>
    </row>
    <row r="30" spans="1:14" ht="27.75" customHeight="1">
      <c r="A30" s="303"/>
      <c r="B30" s="405">
        <v>1</v>
      </c>
      <c r="C30" s="495" t="s">
        <v>182</v>
      </c>
      <c r="D30" s="397"/>
      <c r="E30" s="398"/>
      <c r="F30" s="496" t="s">
        <v>15</v>
      </c>
      <c r="G30" s="497">
        <f>(5*6)*2*1.05</f>
        <v>63</v>
      </c>
      <c r="H30" s="401"/>
      <c r="I30" s="400"/>
      <c r="J30" s="401"/>
      <c r="K30" s="400"/>
      <c r="L30" s="402"/>
      <c r="M30" s="403">
        <f t="shared" si="2"/>
        <v>0</v>
      </c>
      <c r="N30" s="404">
        <f t="shared" si="3"/>
        <v>0</v>
      </c>
    </row>
    <row r="31" spans="1:14" ht="27.75" customHeight="1">
      <c r="A31" s="303"/>
      <c r="B31" s="405"/>
      <c r="C31" s="495" t="s">
        <v>183</v>
      </c>
      <c r="D31" s="397"/>
      <c r="E31" s="398"/>
      <c r="F31" s="496"/>
      <c r="G31" s="498"/>
      <c r="H31" s="401"/>
      <c r="I31" s="400"/>
      <c r="J31" s="401"/>
      <c r="K31" s="400"/>
      <c r="L31" s="402"/>
      <c r="M31" s="403">
        <f t="shared" ref="M31:M35" si="4">SUM(I31+K31)</f>
        <v>0</v>
      </c>
      <c r="N31" s="404">
        <f t="shared" si="3"/>
        <v>0</v>
      </c>
    </row>
    <row r="32" spans="1:14" ht="27.75" customHeight="1">
      <c r="B32" s="322"/>
      <c r="C32" s="399"/>
      <c r="D32" s="397"/>
      <c r="E32" s="398"/>
      <c r="F32" s="462"/>
      <c r="G32" s="400"/>
      <c r="H32" s="401"/>
      <c r="I32" s="400"/>
      <c r="J32" s="401"/>
      <c r="K32" s="400"/>
      <c r="L32" s="402"/>
      <c r="M32" s="403"/>
      <c r="N32" s="404"/>
    </row>
    <row r="33" spans="1:15" ht="27.75" customHeight="1">
      <c r="A33" s="303"/>
      <c r="B33" s="134"/>
      <c r="C33" s="138"/>
      <c r="D33" s="328"/>
      <c r="E33" s="482" t="s">
        <v>152</v>
      </c>
      <c r="F33" s="134"/>
      <c r="G33" s="314"/>
      <c r="H33" s="315"/>
      <c r="I33" s="126"/>
      <c r="J33" s="316"/>
      <c r="K33" s="126"/>
      <c r="L33" s="126"/>
      <c r="M33" s="329">
        <f t="shared" si="4"/>
        <v>0</v>
      </c>
      <c r="N33" s="316">
        <f>SUM(N30:N32)</f>
        <v>0</v>
      </c>
    </row>
    <row r="34" spans="1:15" ht="27.75" customHeight="1">
      <c r="B34" s="322"/>
      <c r="C34" s="499" t="s">
        <v>132</v>
      </c>
      <c r="D34" s="323"/>
      <c r="E34" s="324"/>
      <c r="F34" s="392"/>
      <c r="G34" s="400"/>
      <c r="H34" s="401"/>
      <c r="I34" s="400"/>
      <c r="J34" s="401"/>
      <c r="K34" s="400"/>
      <c r="L34" s="402"/>
      <c r="M34" s="403"/>
      <c r="N34" s="404"/>
    </row>
    <row r="35" spans="1:15" ht="27.75" customHeight="1">
      <c r="B35" s="322">
        <v>1</v>
      </c>
      <c r="C35" s="396" t="s">
        <v>327</v>
      </c>
      <c r="D35" s="397"/>
      <c r="E35" s="398"/>
      <c r="F35" s="496" t="s">
        <v>15</v>
      </c>
      <c r="G35" s="448">
        <f>(14+18+18+11)*2*1.05+0.9</f>
        <v>129</v>
      </c>
      <c r="H35" s="401"/>
      <c r="I35" s="400"/>
      <c r="J35" s="401"/>
      <c r="K35" s="400"/>
      <c r="L35" s="402"/>
      <c r="M35" s="403">
        <f t="shared" si="4"/>
        <v>0</v>
      </c>
      <c r="N35" s="404">
        <f t="shared" si="3"/>
        <v>0</v>
      </c>
      <c r="O35" s="500">
        <f>(6500/2.4)+(420/2.4)+250</f>
        <v>3133.3333333333335</v>
      </c>
    </row>
    <row r="36" spans="1:15" ht="27.75" customHeight="1">
      <c r="B36" s="322"/>
      <c r="C36" s="396" t="s">
        <v>328</v>
      </c>
      <c r="D36" s="397"/>
      <c r="E36" s="398"/>
      <c r="F36" s="501"/>
      <c r="G36" s="448"/>
      <c r="H36" s="401"/>
      <c r="I36" s="400"/>
      <c r="J36" s="401"/>
      <c r="K36" s="400"/>
      <c r="L36" s="402"/>
      <c r="M36" s="403"/>
      <c r="N36" s="404"/>
      <c r="O36" s="470"/>
    </row>
    <row r="37" spans="1:15" ht="27.75" customHeight="1">
      <c r="B37" s="322"/>
      <c r="C37" s="396" t="s">
        <v>329</v>
      </c>
      <c r="D37" s="397"/>
      <c r="E37" s="398"/>
      <c r="F37" s="392"/>
      <c r="G37" s="400"/>
      <c r="H37" s="401"/>
      <c r="I37" s="400"/>
      <c r="J37" s="401"/>
      <c r="K37" s="400"/>
      <c r="L37" s="402"/>
      <c r="M37" s="403"/>
      <c r="N37" s="404"/>
    </row>
    <row r="38" spans="1:15" ht="27.75" customHeight="1">
      <c r="B38" s="322"/>
      <c r="C38" s="396"/>
      <c r="D38" s="397"/>
      <c r="E38" s="398"/>
      <c r="F38" s="392"/>
      <c r="G38" s="400"/>
      <c r="H38" s="401"/>
      <c r="I38" s="400"/>
      <c r="J38" s="401"/>
      <c r="K38" s="400"/>
      <c r="L38" s="402"/>
      <c r="M38" s="403"/>
      <c r="N38" s="404"/>
    </row>
    <row r="39" spans="1:15" ht="27.75" customHeight="1">
      <c r="A39" s="303"/>
      <c r="B39" s="134"/>
      <c r="C39" s="138"/>
      <c r="D39" s="328"/>
      <c r="E39" s="482" t="s">
        <v>153</v>
      </c>
      <c r="F39" s="134"/>
      <c r="G39" s="314"/>
      <c r="H39" s="315"/>
      <c r="I39" s="126"/>
      <c r="J39" s="316"/>
      <c r="K39" s="126"/>
      <c r="L39" s="126"/>
      <c r="M39" s="329">
        <f t="shared" ref="M39" si="5">SUM(I39+K39)</f>
        <v>0</v>
      </c>
      <c r="N39" s="316">
        <f>SUM(N35:N38)</f>
        <v>0</v>
      </c>
    </row>
    <row r="40" spans="1:15" ht="27.75" customHeight="1">
      <c r="B40" s="322"/>
      <c r="C40" s="494" t="s">
        <v>133</v>
      </c>
      <c r="D40" s="397"/>
      <c r="E40" s="398"/>
      <c r="F40" s="392"/>
      <c r="G40" s="400"/>
      <c r="H40" s="401"/>
      <c r="I40" s="400"/>
      <c r="J40" s="401"/>
      <c r="K40" s="400"/>
      <c r="L40" s="402"/>
      <c r="M40" s="403"/>
      <c r="N40" s="404"/>
    </row>
    <row r="41" spans="1:15" s="332" customFormat="1" ht="27.75" customHeight="1">
      <c r="B41" s="322">
        <v>1</v>
      </c>
      <c r="C41" s="502" t="s">
        <v>163</v>
      </c>
      <c r="D41" s="323"/>
      <c r="E41" s="324"/>
      <c r="F41" s="503" t="s">
        <v>15</v>
      </c>
      <c r="G41" s="448">
        <f>(5*6)*2</f>
        <v>60</v>
      </c>
      <c r="H41" s="504"/>
      <c r="I41" s="505"/>
      <c r="J41" s="401"/>
      <c r="K41" s="505"/>
      <c r="L41" s="506"/>
      <c r="M41" s="326">
        <f t="shared" ref="M41" si="6">SUM(I41+K41)</f>
        <v>0</v>
      </c>
      <c r="N41" s="327">
        <f t="shared" ref="N41" si="7">(H41+J41)*G41</f>
        <v>0</v>
      </c>
    </row>
    <row r="42" spans="1:15" ht="27.75" customHeight="1">
      <c r="B42" s="322"/>
      <c r="C42" s="393" t="s">
        <v>164</v>
      </c>
      <c r="D42" s="394"/>
      <c r="E42" s="395"/>
      <c r="F42" s="503"/>
      <c r="G42" s="448"/>
      <c r="H42" s="504"/>
      <c r="I42" s="505"/>
      <c r="J42" s="401"/>
      <c r="K42" s="505"/>
      <c r="L42" s="506"/>
      <c r="M42" s="326"/>
      <c r="N42" s="327"/>
    </row>
    <row r="43" spans="1:15" ht="27.75" customHeight="1">
      <c r="B43" s="322"/>
      <c r="C43" s="393" t="s">
        <v>165</v>
      </c>
      <c r="D43" s="394"/>
      <c r="E43" s="395"/>
      <c r="F43" s="503"/>
      <c r="G43" s="448"/>
      <c r="H43" s="504"/>
      <c r="I43" s="505"/>
      <c r="J43" s="401"/>
      <c r="K43" s="505"/>
      <c r="L43" s="506"/>
      <c r="M43" s="326"/>
      <c r="N43" s="327"/>
    </row>
    <row r="44" spans="1:15" ht="27.75" customHeight="1">
      <c r="B44" s="322">
        <v>2</v>
      </c>
      <c r="C44" s="502" t="s">
        <v>184</v>
      </c>
      <c r="D44" s="507"/>
      <c r="E44" s="508"/>
      <c r="F44" s="503" t="s">
        <v>15</v>
      </c>
      <c r="G44" s="448">
        <f>(5*6)*2</f>
        <v>60</v>
      </c>
      <c r="H44" s="504"/>
      <c r="I44" s="505"/>
      <c r="J44" s="401"/>
      <c r="K44" s="505"/>
      <c r="L44" s="506"/>
      <c r="M44" s="326">
        <f t="shared" ref="M44" si="8">SUM(I44+K44)</f>
        <v>0</v>
      </c>
      <c r="N44" s="327">
        <f t="shared" ref="N44" si="9">(H44+J44)*G44</f>
        <v>0</v>
      </c>
    </row>
    <row r="45" spans="1:15" ht="27.75" customHeight="1">
      <c r="A45" s="303"/>
      <c r="B45" s="409"/>
      <c r="C45" s="427"/>
      <c r="D45" s="7"/>
      <c r="E45" s="7"/>
      <c r="F45" s="464"/>
      <c r="G45" s="416"/>
      <c r="H45" s="420"/>
      <c r="I45" s="420"/>
      <c r="J45" s="420"/>
      <c r="K45" s="421"/>
      <c r="L45" s="417"/>
      <c r="M45" s="326"/>
      <c r="N45" s="509"/>
    </row>
    <row r="46" spans="1:15" ht="27.75" customHeight="1">
      <c r="A46" s="303"/>
      <c r="B46" s="134"/>
      <c r="C46" s="138"/>
      <c r="D46" s="328"/>
      <c r="E46" s="482" t="s">
        <v>154</v>
      </c>
      <c r="F46" s="134"/>
      <c r="G46" s="314"/>
      <c r="H46" s="315"/>
      <c r="I46" s="126"/>
      <c r="J46" s="316"/>
      <c r="K46" s="126"/>
      <c r="L46" s="126"/>
      <c r="M46" s="329">
        <f t="shared" ref="M46:M48" si="10">SUM(I46+K46)</f>
        <v>0</v>
      </c>
      <c r="N46" s="316">
        <f>SUM(N41:N45)</f>
        <v>0</v>
      </c>
    </row>
    <row r="47" spans="1:15" ht="27.75" customHeight="1">
      <c r="B47" s="322"/>
      <c r="C47" s="494" t="s">
        <v>156</v>
      </c>
      <c r="D47" s="397"/>
      <c r="E47" s="398"/>
      <c r="F47" s="392"/>
      <c r="G47" s="400">
        <v>0</v>
      </c>
      <c r="H47" s="401"/>
      <c r="I47" s="400"/>
      <c r="J47" s="401"/>
      <c r="K47" s="400"/>
      <c r="L47" s="402"/>
      <c r="M47" s="403">
        <f t="shared" si="10"/>
        <v>0</v>
      </c>
      <c r="N47" s="404">
        <f t="shared" ref="N47:N48" si="11">(H47+J47)*G47</f>
        <v>0</v>
      </c>
    </row>
    <row r="48" spans="1:15" ht="27.75" customHeight="1">
      <c r="B48" s="299">
        <v>1</v>
      </c>
      <c r="C48" s="510" t="s">
        <v>185</v>
      </c>
      <c r="D48" s="4"/>
      <c r="E48" s="334"/>
      <c r="F48" s="503" t="s">
        <v>25</v>
      </c>
      <c r="G48" s="400">
        <v>2</v>
      </c>
      <c r="H48" s="504"/>
      <c r="I48" s="505"/>
      <c r="J48" s="401"/>
      <c r="K48" s="505"/>
      <c r="L48" s="506"/>
      <c r="M48" s="326">
        <f t="shared" si="10"/>
        <v>0</v>
      </c>
      <c r="N48" s="327">
        <f t="shared" si="11"/>
        <v>0</v>
      </c>
    </row>
    <row r="49" spans="1:14" ht="27.75" customHeight="1">
      <c r="B49" s="405"/>
      <c r="C49" s="502" t="s">
        <v>186</v>
      </c>
      <c r="D49" s="507"/>
      <c r="E49" s="508"/>
      <c r="F49" s="463"/>
      <c r="G49" s="511"/>
      <c r="H49" s="512"/>
      <c r="I49" s="511"/>
      <c r="J49" s="511"/>
      <c r="K49" s="511"/>
      <c r="L49" s="511"/>
      <c r="M49" s="326"/>
      <c r="N49" s="327"/>
    </row>
    <row r="50" spans="1:14" ht="27.75" customHeight="1">
      <c r="B50" s="299"/>
      <c r="C50" s="494"/>
      <c r="D50" s="4"/>
      <c r="E50" s="334"/>
      <c r="F50" s="463"/>
      <c r="G50" s="336"/>
      <c r="H50" s="337"/>
      <c r="I50" s="338"/>
      <c r="J50" s="337"/>
      <c r="K50" s="338"/>
      <c r="L50" s="339"/>
      <c r="M50" s="403">
        <f t="shared" ref="M50:M51" si="12">SUM(I50+K50)</f>
        <v>0</v>
      </c>
      <c r="N50" s="404">
        <f t="shared" ref="N50" si="13">(H50+J50)*G50</f>
        <v>0</v>
      </c>
    </row>
    <row r="51" spans="1:14" ht="27.75" customHeight="1">
      <c r="A51" s="303"/>
      <c r="B51" s="134"/>
      <c r="C51" s="138"/>
      <c r="D51" s="328"/>
      <c r="E51" s="482" t="s">
        <v>155</v>
      </c>
      <c r="F51" s="134"/>
      <c r="G51" s="314"/>
      <c r="H51" s="315"/>
      <c r="I51" s="126"/>
      <c r="J51" s="316"/>
      <c r="K51" s="126"/>
      <c r="L51" s="126"/>
      <c r="M51" s="329">
        <f t="shared" si="12"/>
        <v>0</v>
      </c>
      <c r="N51" s="316">
        <f>SUM(N48:N50)</f>
        <v>0</v>
      </c>
    </row>
    <row r="52" spans="1:14" ht="27.75" customHeight="1">
      <c r="B52" s="405"/>
      <c r="C52" s="499" t="s">
        <v>135</v>
      </c>
      <c r="D52" s="345"/>
      <c r="E52" s="346"/>
      <c r="F52" s="463"/>
      <c r="G52" s="511"/>
      <c r="H52" s="512"/>
      <c r="I52" s="511"/>
      <c r="J52" s="511"/>
      <c r="K52" s="511"/>
      <c r="L52" s="511"/>
      <c r="M52" s="326"/>
      <c r="N52" s="327"/>
    </row>
    <row r="53" spans="1:14" ht="27.75" customHeight="1">
      <c r="B53" s="299">
        <v>1</v>
      </c>
      <c r="C53" s="411" t="s">
        <v>252</v>
      </c>
      <c r="D53" s="412"/>
      <c r="E53" s="414"/>
      <c r="F53" s="415" t="s">
        <v>15</v>
      </c>
      <c r="G53" s="413">
        <f>G16+G19</f>
        <v>60</v>
      </c>
      <c r="H53" s="410"/>
      <c r="I53" s="400"/>
      <c r="J53" s="410"/>
      <c r="K53" s="400"/>
      <c r="L53" s="410"/>
      <c r="M53" s="326">
        <f t="shared" ref="M53:M55" si="14">SUM(I53+K53)</f>
        <v>0</v>
      </c>
      <c r="N53" s="327">
        <f t="shared" ref="N53:N54" si="15">(H53+J53)*G53</f>
        <v>0</v>
      </c>
    </row>
    <row r="54" spans="1:14" ht="27.75" customHeight="1">
      <c r="A54" s="303"/>
      <c r="B54" s="322"/>
      <c r="C54" s="502"/>
      <c r="D54" s="507"/>
      <c r="E54" s="508"/>
      <c r="F54" s="295"/>
      <c r="G54" s="330"/>
      <c r="H54" s="325"/>
      <c r="I54" s="330"/>
      <c r="J54" s="325"/>
      <c r="K54" s="330"/>
      <c r="L54" s="331"/>
      <c r="M54" s="326">
        <f t="shared" si="14"/>
        <v>0</v>
      </c>
      <c r="N54" s="327">
        <f t="shared" si="15"/>
        <v>0</v>
      </c>
    </row>
    <row r="55" spans="1:14" ht="27.75" customHeight="1">
      <c r="A55" s="303"/>
      <c r="B55" s="134"/>
      <c r="C55" s="138"/>
      <c r="D55" s="328"/>
      <c r="E55" s="482" t="s">
        <v>157</v>
      </c>
      <c r="F55" s="134"/>
      <c r="G55" s="314"/>
      <c r="H55" s="315"/>
      <c r="I55" s="126"/>
      <c r="J55" s="316"/>
      <c r="K55" s="126"/>
      <c r="L55" s="126"/>
      <c r="M55" s="329">
        <f t="shared" si="14"/>
        <v>0</v>
      </c>
      <c r="N55" s="316">
        <f>SUM(N53:N54)</f>
        <v>0</v>
      </c>
    </row>
    <row r="56" spans="1:14" ht="27.75" customHeight="1">
      <c r="A56" s="303"/>
      <c r="B56" s="322"/>
      <c r="C56" s="499" t="s">
        <v>141</v>
      </c>
      <c r="D56" s="345"/>
      <c r="E56" s="346"/>
      <c r="F56" s="295"/>
      <c r="G56" s="330"/>
      <c r="H56" s="325"/>
      <c r="I56" s="330"/>
      <c r="J56" s="325"/>
      <c r="K56" s="330"/>
      <c r="L56" s="331"/>
      <c r="M56" s="326"/>
      <c r="N56" s="327"/>
    </row>
    <row r="57" spans="1:14" ht="27.75" customHeight="1">
      <c r="A57" s="303"/>
      <c r="B57" s="405">
        <v>1</v>
      </c>
      <c r="C57" s="513" t="s">
        <v>229</v>
      </c>
      <c r="D57" s="345"/>
      <c r="E57" s="346"/>
      <c r="F57" s="415" t="s">
        <v>25</v>
      </c>
      <c r="G57" s="413">
        <v>4</v>
      </c>
      <c r="H57" s="410"/>
      <c r="I57" s="400"/>
      <c r="J57" s="410"/>
      <c r="K57" s="400"/>
      <c r="L57" s="410"/>
      <c r="M57" s="326">
        <f t="shared" ref="M57:M58" si="16">SUM(I57+K57)</f>
        <v>0</v>
      </c>
      <c r="N57" s="327">
        <f t="shared" ref="N57:N58" si="17">(H57+J57)*G57</f>
        <v>0</v>
      </c>
    </row>
    <row r="58" spans="1:14" ht="27.75" customHeight="1">
      <c r="A58" s="303"/>
      <c r="B58" s="405">
        <v>2</v>
      </c>
      <c r="C58" s="513" t="s">
        <v>335</v>
      </c>
      <c r="D58" s="345"/>
      <c r="E58" s="346"/>
      <c r="F58" s="415" t="s">
        <v>25</v>
      </c>
      <c r="G58" s="413">
        <v>1</v>
      </c>
      <c r="H58" s="410"/>
      <c r="I58" s="400"/>
      <c r="J58" s="410"/>
      <c r="K58" s="400"/>
      <c r="L58" s="410"/>
      <c r="M58" s="326">
        <f t="shared" si="16"/>
        <v>0</v>
      </c>
      <c r="N58" s="327">
        <f t="shared" si="17"/>
        <v>0</v>
      </c>
    </row>
    <row r="59" spans="1:14" ht="27.75" customHeight="1">
      <c r="A59" s="303"/>
      <c r="B59" s="449"/>
      <c r="C59" s="514"/>
      <c r="D59" s="408"/>
      <c r="E59" s="450"/>
      <c r="F59" s="439"/>
      <c r="G59" s="451"/>
      <c r="H59" s="438"/>
      <c r="I59" s="451"/>
      <c r="J59" s="452"/>
      <c r="K59" s="451"/>
      <c r="L59" s="407"/>
      <c r="M59" s="453"/>
      <c r="N59" s="327"/>
    </row>
    <row r="60" spans="1:14" ht="27.75" customHeight="1">
      <c r="A60" s="303"/>
      <c r="B60" s="134"/>
      <c r="C60" s="138"/>
      <c r="D60" s="328"/>
      <c r="E60" s="482" t="s">
        <v>222</v>
      </c>
      <c r="F60" s="134"/>
      <c r="G60" s="314"/>
      <c r="H60" s="315"/>
      <c r="I60" s="126"/>
      <c r="J60" s="316"/>
      <c r="K60" s="126"/>
      <c r="L60" s="126"/>
      <c r="M60" s="329">
        <f t="shared" ref="M60" si="18">SUM(I60+K60)</f>
        <v>0</v>
      </c>
      <c r="N60" s="316" t="e">
        <f>SUM(#REF!)</f>
        <v>#REF!</v>
      </c>
    </row>
    <row r="61" spans="1:14" ht="27.75" customHeight="1">
      <c r="A61" s="303"/>
      <c r="B61" s="322"/>
      <c r="C61" s="515" t="s">
        <v>160</v>
      </c>
      <c r="D61" s="507"/>
      <c r="E61" s="508"/>
      <c r="F61" s="295"/>
      <c r="G61" s="410"/>
      <c r="H61" s="512"/>
      <c r="I61" s="511"/>
      <c r="J61" s="511"/>
      <c r="K61" s="511"/>
      <c r="L61" s="511"/>
      <c r="M61" s="326"/>
      <c r="N61" s="327"/>
    </row>
    <row r="62" spans="1:14" ht="27.75" customHeight="1">
      <c r="A62" s="303"/>
      <c r="B62" s="322"/>
      <c r="C62" s="502"/>
      <c r="D62" s="507"/>
      <c r="E62" s="508"/>
      <c r="F62" s="295"/>
      <c r="G62" s="410"/>
      <c r="H62" s="512"/>
      <c r="I62" s="511"/>
      <c r="J62" s="511"/>
      <c r="K62" s="511"/>
      <c r="L62" s="516"/>
      <c r="M62" s="326"/>
      <c r="N62" s="327"/>
    </row>
    <row r="63" spans="1:14" ht="27.75" customHeight="1">
      <c r="A63" s="303"/>
      <c r="B63" s="134"/>
      <c r="C63" s="138"/>
      <c r="D63" s="328"/>
      <c r="E63" s="482" t="s">
        <v>159</v>
      </c>
      <c r="F63" s="134"/>
      <c r="G63" s="314"/>
      <c r="H63" s="315"/>
      <c r="I63" s="126"/>
      <c r="J63" s="316"/>
      <c r="K63" s="126"/>
      <c r="L63" s="126"/>
      <c r="M63" s="329">
        <f t="shared" ref="M63" si="19">SUM(I63+K63)</f>
        <v>0</v>
      </c>
      <c r="N63" s="316">
        <f>SUM(N62:N62)</f>
        <v>0</v>
      </c>
    </row>
    <row r="64" spans="1:14" ht="27.75" customHeight="1">
      <c r="A64" s="303"/>
      <c r="B64" s="322"/>
      <c r="C64" s="502"/>
      <c r="D64" s="507"/>
      <c r="E64" s="508"/>
      <c r="F64" s="295"/>
      <c r="G64" s="410"/>
      <c r="H64" s="512"/>
      <c r="I64" s="511"/>
      <c r="J64" s="511"/>
      <c r="K64" s="511"/>
      <c r="L64" s="516"/>
      <c r="M64" s="326"/>
      <c r="N64" s="327"/>
    </row>
    <row r="65" spans="1:14" ht="27.75" customHeight="1">
      <c r="B65" s="299"/>
      <c r="C65" s="10" t="s">
        <v>111</v>
      </c>
      <c r="D65" s="4"/>
      <c r="E65" s="4"/>
      <c r="F65" s="335"/>
      <c r="G65" s="336"/>
      <c r="H65" s="337"/>
      <c r="I65" s="338"/>
      <c r="J65" s="337"/>
      <c r="K65" s="338"/>
      <c r="L65" s="339"/>
      <c r="M65" s="326"/>
      <c r="N65" s="327"/>
    </row>
    <row r="66" spans="1:14" ht="27.75" customHeight="1">
      <c r="B66" s="295"/>
      <c r="C66" s="7" t="s">
        <v>168</v>
      </c>
      <c r="D66" s="7"/>
      <c r="E66" s="7"/>
      <c r="F66" s="340"/>
      <c r="G66" s="341"/>
      <c r="H66" s="342"/>
      <c r="I66" s="343"/>
      <c r="J66" s="342"/>
      <c r="K66" s="343"/>
      <c r="L66" s="344"/>
      <c r="M66" s="326"/>
      <c r="N66" s="327"/>
    </row>
    <row r="67" spans="1:14" ht="27.75" customHeight="1">
      <c r="B67" s="295"/>
      <c r="C67" s="7" t="s">
        <v>169</v>
      </c>
      <c r="D67" s="7"/>
      <c r="E67" s="7"/>
      <c r="F67" s="340"/>
      <c r="G67" s="341"/>
      <c r="H67" s="342"/>
      <c r="I67" s="343"/>
      <c r="J67" s="342"/>
      <c r="K67" s="343"/>
      <c r="L67" s="344"/>
      <c r="M67" s="326"/>
      <c r="N67" s="509">
        <f t="shared" ref="N67" si="20">(H67+J67)*G67</f>
        <v>0</v>
      </c>
    </row>
    <row r="68" spans="1:14" ht="27.75" customHeight="1">
      <c r="A68" s="303"/>
      <c r="B68" s="405">
        <v>1</v>
      </c>
      <c r="C68" s="517" t="s">
        <v>330</v>
      </c>
      <c r="D68" s="345"/>
      <c r="E68" s="346"/>
      <c r="F68" s="464" t="s">
        <v>25</v>
      </c>
      <c r="G68" s="416">
        <v>20</v>
      </c>
      <c r="H68" s="420"/>
      <c r="I68" s="420"/>
      <c r="J68" s="420"/>
      <c r="K68" s="421"/>
      <c r="L68" s="417"/>
      <c r="M68" s="326">
        <f t="shared" ref="M68:M82" si="21">SUM(I68+K68)</f>
        <v>0</v>
      </c>
      <c r="N68" s="509">
        <f>(H68+J68)*G68</f>
        <v>0</v>
      </c>
    </row>
    <row r="69" spans="1:14" ht="27.75" customHeight="1">
      <c r="A69" s="303"/>
      <c r="B69" s="405">
        <v>2</v>
      </c>
      <c r="C69" s="518" t="s">
        <v>251</v>
      </c>
      <c r="D69" s="345"/>
      <c r="E69" s="346"/>
      <c r="F69" s="464" t="s">
        <v>25</v>
      </c>
      <c r="G69" s="416">
        <v>2</v>
      </c>
      <c r="H69" s="420"/>
      <c r="I69" s="420"/>
      <c r="J69" s="420"/>
      <c r="K69" s="421"/>
      <c r="L69" s="417"/>
      <c r="M69" s="326">
        <f t="shared" si="21"/>
        <v>0</v>
      </c>
      <c r="N69" s="509">
        <f>(H69+J69)*G69</f>
        <v>0</v>
      </c>
    </row>
    <row r="70" spans="1:14" ht="27.75" customHeight="1">
      <c r="A70" s="303"/>
      <c r="B70" s="405">
        <v>3</v>
      </c>
      <c r="C70" s="519" t="s">
        <v>249</v>
      </c>
      <c r="D70" s="345"/>
      <c r="E70" s="346"/>
      <c r="F70" s="464" t="s">
        <v>25</v>
      </c>
      <c r="G70" s="416">
        <v>2</v>
      </c>
      <c r="H70" s="420"/>
      <c r="I70" s="420"/>
      <c r="J70" s="420"/>
      <c r="K70" s="421"/>
      <c r="L70" s="417"/>
      <c r="M70" s="326">
        <f t="shared" si="21"/>
        <v>0</v>
      </c>
      <c r="N70" s="509">
        <f>(H70+J70)*G70</f>
        <v>0</v>
      </c>
    </row>
    <row r="71" spans="1:14" ht="27.75" customHeight="1">
      <c r="A71" s="303"/>
      <c r="B71" s="405">
        <v>4</v>
      </c>
      <c r="C71" s="419" t="s">
        <v>246</v>
      </c>
      <c r="D71" s="422"/>
      <c r="E71" s="423"/>
      <c r="F71" s="426" t="s">
        <v>25</v>
      </c>
      <c r="G71" s="416">
        <f>26+2</f>
        <v>28</v>
      </c>
      <c r="H71" s="420"/>
      <c r="I71" s="420"/>
      <c r="J71" s="420"/>
      <c r="K71" s="421"/>
      <c r="L71" s="425"/>
      <c r="M71" s="326">
        <f t="shared" si="21"/>
        <v>0</v>
      </c>
      <c r="N71" s="509">
        <f t="shared" ref="N71:N72" si="22">(H71+J71)*G71</f>
        <v>0</v>
      </c>
    </row>
    <row r="72" spans="1:14" ht="27.75" customHeight="1">
      <c r="A72" s="303"/>
      <c r="B72" s="405">
        <v>5</v>
      </c>
      <c r="C72" s="419" t="s">
        <v>250</v>
      </c>
      <c r="D72" s="422"/>
      <c r="E72" s="423"/>
      <c r="F72" s="426" t="s">
        <v>25</v>
      </c>
      <c r="G72" s="416">
        <v>2</v>
      </c>
      <c r="H72" s="420"/>
      <c r="I72" s="420"/>
      <c r="J72" s="420"/>
      <c r="K72" s="421"/>
      <c r="L72" s="425"/>
      <c r="M72" s="326">
        <f t="shared" si="21"/>
        <v>0</v>
      </c>
      <c r="N72" s="509">
        <f t="shared" si="22"/>
        <v>0</v>
      </c>
    </row>
    <row r="73" spans="1:14" ht="27.75" customHeight="1">
      <c r="A73" s="303"/>
      <c r="B73" s="405"/>
      <c r="C73" s="520" t="s">
        <v>337</v>
      </c>
      <c r="D73" s="422"/>
      <c r="E73" s="423"/>
      <c r="F73" s="464"/>
      <c r="G73" s="416"/>
      <c r="H73" s="420"/>
      <c r="I73" s="420"/>
      <c r="J73" s="420"/>
      <c r="K73" s="421"/>
      <c r="L73" s="417"/>
      <c r="M73" s="326"/>
      <c r="N73" s="509"/>
    </row>
    <row r="74" spans="1:14" ht="27.75" customHeight="1">
      <c r="A74" s="303"/>
      <c r="B74" s="405">
        <v>1</v>
      </c>
      <c r="C74" s="427" t="s">
        <v>338</v>
      </c>
      <c r="D74" s="7"/>
      <c r="E74" s="7"/>
      <c r="F74" s="464" t="s">
        <v>25</v>
      </c>
      <c r="G74" s="416">
        <v>2</v>
      </c>
      <c r="H74" s="465"/>
      <c r="I74" s="420"/>
      <c r="J74" s="420"/>
      <c r="K74" s="421"/>
      <c r="L74" s="425"/>
      <c r="M74" s="326">
        <f t="shared" ref="M74:M75" si="23">SUM(I74+K74)</f>
        <v>0</v>
      </c>
      <c r="N74" s="509">
        <f t="shared" ref="N74:N75" si="24">(H74+J74)*G74</f>
        <v>0</v>
      </c>
    </row>
    <row r="75" spans="1:14" ht="27.75" customHeight="1">
      <c r="A75" s="303"/>
      <c r="B75" s="405">
        <v>2</v>
      </c>
      <c r="C75" s="427" t="s">
        <v>339</v>
      </c>
      <c r="D75" s="7"/>
      <c r="E75" s="7"/>
      <c r="F75" s="464" t="s">
        <v>25</v>
      </c>
      <c r="G75" s="416">
        <v>2</v>
      </c>
      <c r="H75" s="465"/>
      <c r="I75" s="420"/>
      <c r="J75" s="420"/>
      <c r="K75" s="421"/>
      <c r="L75" s="425"/>
      <c r="M75" s="326">
        <f t="shared" si="23"/>
        <v>0</v>
      </c>
      <c r="N75" s="509">
        <f t="shared" si="24"/>
        <v>0</v>
      </c>
    </row>
    <row r="76" spans="1:14" ht="27.75" customHeight="1">
      <c r="A76" s="303"/>
      <c r="B76" s="405"/>
      <c r="C76" s="418" t="s">
        <v>170</v>
      </c>
      <c r="D76" s="422"/>
      <c r="E76" s="423"/>
      <c r="F76" s="464"/>
      <c r="G76" s="416"/>
      <c r="H76" s="420"/>
      <c r="I76" s="420"/>
      <c r="J76" s="420"/>
      <c r="K76" s="421"/>
      <c r="L76" s="417"/>
      <c r="M76" s="326"/>
      <c r="N76" s="509"/>
    </row>
    <row r="77" spans="1:14" ht="27.75" customHeight="1">
      <c r="A77" s="303"/>
      <c r="B77" s="405"/>
      <c r="C77" s="520" t="s">
        <v>171</v>
      </c>
      <c r="D77" s="422"/>
      <c r="E77" s="423"/>
      <c r="F77" s="464"/>
      <c r="G77" s="416"/>
      <c r="H77" s="420"/>
      <c r="I77" s="420"/>
      <c r="J77" s="420"/>
      <c r="K77" s="421"/>
      <c r="L77" s="417"/>
      <c r="M77" s="326"/>
      <c r="N77" s="509"/>
    </row>
    <row r="78" spans="1:14" ht="27.75" customHeight="1">
      <c r="A78" s="303"/>
      <c r="B78" s="405">
        <v>1</v>
      </c>
      <c r="C78" s="521" t="s">
        <v>247</v>
      </c>
      <c r="D78" s="422"/>
      <c r="E78" s="423"/>
      <c r="F78" s="426" t="s">
        <v>172</v>
      </c>
      <c r="G78" s="522">
        <f>30*2+30*2+30*2+30*2</f>
        <v>240</v>
      </c>
      <c r="H78" s="465"/>
      <c r="I78" s="420"/>
      <c r="J78" s="420"/>
      <c r="K78" s="421"/>
      <c r="L78" s="425"/>
      <c r="M78" s="326">
        <f t="shared" ref="M78:M80" si="25">SUM(I78+K78)</f>
        <v>0</v>
      </c>
      <c r="N78" s="509">
        <f t="shared" ref="N78:N82" si="26">(H78+J78)*G78</f>
        <v>0</v>
      </c>
    </row>
    <row r="79" spans="1:14" ht="27.75" customHeight="1">
      <c r="A79" s="303"/>
      <c r="B79" s="405">
        <v>2</v>
      </c>
      <c r="C79" s="521" t="s">
        <v>248</v>
      </c>
      <c r="D79" s="422"/>
      <c r="E79" s="423"/>
      <c r="F79" s="426" t="s">
        <v>172</v>
      </c>
      <c r="G79" s="522">
        <f>30*4</f>
        <v>120</v>
      </c>
      <c r="H79" s="465"/>
      <c r="I79" s="420"/>
      <c r="J79" s="420"/>
      <c r="K79" s="421"/>
      <c r="L79" s="425"/>
      <c r="M79" s="326">
        <f t="shared" si="25"/>
        <v>0</v>
      </c>
      <c r="N79" s="509">
        <f t="shared" si="26"/>
        <v>0</v>
      </c>
    </row>
    <row r="80" spans="1:14" ht="27.75" customHeight="1">
      <c r="A80" s="303"/>
      <c r="B80" s="405">
        <v>3</v>
      </c>
      <c r="C80" s="521" t="s">
        <v>178</v>
      </c>
      <c r="D80" s="422"/>
      <c r="E80" s="423"/>
      <c r="F80" s="426" t="s">
        <v>172</v>
      </c>
      <c r="G80" s="522">
        <v>1800</v>
      </c>
      <c r="H80" s="465"/>
      <c r="I80" s="420"/>
      <c r="J80" s="420"/>
      <c r="K80" s="421"/>
      <c r="L80" s="425"/>
      <c r="M80" s="326">
        <f t="shared" si="25"/>
        <v>0</v>
      </c>
      <c r="N80" s="509">
        <f t="shared" si="26"/>
        <v>0</v>
      </c>
    </row>
    <row r="81" spans="1:14" ht="27.75" customHeight="1">
      <c r="A81" s="303"/>
      <c r="B81" s="405">
        <v>4</v>
      </c>
      <c r="C81" s="521" t="s">
        <v>179</v>
      </c>
      <c r="D81" s="422"/>
      <c r="E81" s="423"/>
      <c r="F81" s="426" t="s">
        <v>172</v>
      </c>
      <c r="G81" s="522">
        <f>(25*26)*3+(25*20)*2+(25*6)*3+(25*2)*3</f>
        <v>3550</v>
      </c>
      <c r="H81" s="471"/>
      <c r="I81" s="420"/>
      <c r="J81" s="420"/>
      <c r="K81" s="421"/>
      <c r="L81" s="425"/>
      <c r="M81" s="326">
        <f>SUM(I81+K81)</f>
        <v>0</v>
      </c>
      <c r="N81" s="509">
        <f t="shared" si="26"/>
        <v>0</v>
      </c>
    </row>
    <row r="82" spans="1:14" ht="27.75" customHeight="1">
      <c r="A82" s="303"/>
      <c r="B82" s="405">
        <v>5</v>
      </c>
      <c r="C82" s="523" t="s">
        <v>180</v>
      </c>
      <c r="D82" s="375"/>
      <c r="E82" s="423"/>
      <c r="F82" s="464" t="s">
        <v>80</v>
      </c>
      <c r="G82" s="413">
        <v>1</v>
      </c>
      <c r="H82" s="420"/>
      <c r="I82" s="420"/>
      <c r="J82" s="420"/>
      <c r="K82" s="421"/>
      <c r="L82" s="417"/>
      <c r="M82" s="326">
        <f t="shared" si="21"/>
        <v>0</v>
      </c>
      <c r="N82" s="509">
        <f t="shared" si="26"/>
        <v>0</v>
      </c>
    </row>
    <row r="83" spans="1:14" ht="27.75" customHeight="1">
      <c r="A83" s="303"/>
      <c r="B83" s="405"/>
      <c r="C83" s="524" t="s">
        <v>173</v>
      </c>
      <c r="D83" s="422"/>
      <c r="E83" s="423"/>
      <c r="F83" s="464"/>
      <c r="G83" s="413"/>
      <c r="H83" s="420"/>
      <c r="I83" s="420"/>
      <c r="J83" s="420"/>
      <c r="K83" s="421"/>
      <c r="L83" s="417"/>
      <c r="M83" s="326"/>
      <c r="N83" s="509"/>
    </row>
    <row r="84" spans="1:14" ht="27.75" customHeight="1">
      <c r="A84" s="303"/>
      <c r="B84" s="405">
        <v>1</v>
      </c>
      <c r="C84" s="521" t="s">
        <v>174</v>
      </c>
      <c r="D84" s="422"/>
      <c r="E84" s="423"/>
      <c r="F84" s="426" t="s">
        <v>172</v>
      </c>
      <c r="G84" s="522">
        <f>30*4</f>
        <v>120</v>
      </c>
      <c r="H84" s="465"/>
      <c r="I84" s="420"/>
      <c r="J84" s="420"/>
      <c r="K84" s="421"/>
      <c r="L84" s="425"/>
      <c r="M84" s="326">
        <f t="shared" ref="M84:M87" si="27">SUM(I84+K84)</f>
        <v>0</v>
      </c>
      <c r="N84" s="509">
        <f t="shared" ref="N84:N87" si="28">(H84+J84)*G84</f>
        <v>0</v>
      </c>
    </row>
    <row r="85" spans="1:14" ht="27.75" customHeight="1">
      <c r="A85" s="303"/>
      <c r="B85" s="405">
        <v>2</v>
      </c>
      <c r="C85" s="521" t="s">
        <v>175</v>
      </c>
      <c r="D85" s="422"/>
      <c r="E85" s="423"/>
      <c r="F85" s="426" t="s">
        <v>172</v>
      </c>
      <c r="G85" s="522">
        <f>(30*26)</f>
        <v>780</v>
      </c>
      <c r="H85" s="465"/>
      <c r="I85" s="420"/>
      <c r="J85" s="420"/>
      <c r="K85" s="421"/>
      <c r="L85" s="425"/>
      <c r="M85" s="326">
        <f t="shared" si="27"/>
        <v>0</v>
      </c>
      <c r="N85" s="509">
        <f t="shared" si="28"/>
        <v>0</v>
      </c>
    </row>
    <row r="86" spans="1:14" ht="27.75" customHeight="1">
      <c r="A86" s="303"/>
      <c r="B86" s="405">
        <v>3</v>
      </c>
      <c r="C86" s="521" t="s">
        <v>176</v>
      </c>
      <c r="D86" s="422"/>
      <c r="E86" s="423"/>
      <c r="F86" s="426" t="s">
        <v>172</v>
      </c>
      <c r="G86" s="522">
        <f>G85*0.5</f>
        <v>390</v>
      </c>
      <c r="H86" s="420"/>
      <c r="I86" s="420"/>
      <c r="J86" s="420"/>
      <c r="K86" s="421"/>
      <c r="L86" s="425"/>
      <c r="M86" s="326">
        <f t="shared" si="27"/>
        <v>0</v>
      </c>
      <c r="N86" s="509">
        <f t="shared" si="28"/>
        <v>0</v>
      </c>
    </row>
    <row r="87" spans="1:14" ht="27.75" customHeight="1">
      <c r="A87" s="303"/>
      <c r="B87" s="405">
        <v>4</v>
      </c>
      <c r="C87" s="521" t="s">
        <v>177</v>
      </c>
      <c r="D87" s="422"/>
      <c r="E87" s="423"/>
      <c r="F87" s="464" t="s">
        <v>80</v>
      </c>
      <c r="G87" s="413">
        <v>1</v>
      </c>
      <c r="H87" s="420"/>
      <c r="I87" s="420"/>
      <c r="J87" s="420"/>
      <c r="K87" s="421"/>
      <c r="L87" s="417"/>
      <c r="M87" s="326">
        <f t="shared" si="27"/>
        <v>0</v>
      </c>
      <c r="N87" s="509">
        <f t="shared" si="28"/>
        <v>0</v>
      </c>
    </row>
    <row r="88" spans="1:14" ht="27.75" customHeight="1">
      <c r="A88" s="303"/>
      <c r="B88" s="405"/>
      <c r="C88" s="525"/>
      <c r="D88" s="422"/>
      <c r="E88" s="423"/>
      <c r="F88" s="424"/>
      <c r="G88" s="416"/>
      <c r="H88" s="420"/>
      <c r="I88" s="420"/>
      <c r="J88" s="420"/>
      <c r="K88" s="421"/>
      <c r="L88" s="417"/>
      <c r="M88" s="326"/>
      <c r="N88" s="509"/>
    </row>
    <row r="89" spans="1:14" ht="27.75" customHeight="1">
      <c r="B89" s="349"/>
      <c r="C89" s="608" t="s">
        <v>112</v>
      </c>
      <c r="D89" s="609"/>
      <c r="E89" s="610"/>
      <c r="F89" s="134"/>
      <c r="G89" s="140"/>
      <c r="H89" s="140"/>
      <c r="I89" s="136"/>
      <c r="J89" s="137"/>
      <c r="K89" s="136"/>
      <c r="L89" s="136"/>
      <c r="M89" s="333">
        <f>SUM(I89+K89)</f>
        <v>0</v>
      </c>
      <c r="N89" s="317">
        <f>SUM(N67:N88)</f>
        <v>0</v>
      </c>
    </row>
    <row r="90" spans="1:14" ht="27.75" customHeight="1">
      <c r="B90" s="299"/>
      <c r="C90" s="520" t="s">
        <v>319</v>
      </c>
      <c r="D90" s="323"/>
      <c r="E90" s="5"/>
      <c r="F90" s="299"/>
      <c r="G90" s="336"/>
      <c r="H90" s="350"/>
      <c r="I90" s="350"/>
      <c r="J90" s="302"/>
      <c r="K90" s="350"/>
      <c r="L90" s="350"/>
      <c r="M90" s="526"/>
      <c r="N90" s="509"/>
    </row>
    <row r="91" spans="1:14" ht="27.75" customHeight="1">
      <c r="B91" s="429">
        <v>1</v>
      </c>
      <c r="C91" s="628" t="s">
        <v>326</v>
      </c>
      <c r="D91" s="629"/>
      <c r="E91" s="630"/>
      <c r="F91" s="527" t="s">
        <v>172</v>
      </c>
      <c r="G91" s="528">
        <f>15*2</f>
        <v>30</v>
      </c>
      <c r="H91" s="471"/>
      <c r="I91" s="400"/>
      <c r="J91" s="401"/>
      <c r="K91" s="400"/>
      <c r="L91" s="529"/>
      <c r="M91" s="403">
        <f t="shared" ref="M91:M92" si="29">SUM(I91+K91)</f>
        <v>0</v>
      </c>
      <c r="N91" s="530">
        <f t="shared" ref="N91:N97" si="30">(H91+J91)*G91</f>
        <v>0</v>
      </c>
    </row>
    <row r="92" spans="1:14" ht="27.75" customHeight="1">
      <c r="B92" s="429">
        <v>2</v>
      </c>
      <c r="C92" s="628" t="s">
        <v>321</v>
      </c>
      <c r="D92" s="629"/>
      <c r="E92" s="630"/>
      <c r="F92" s="527" t="s">
        <v>172</v>
      </c>
      <c r="G92" s="528">
        <f>15*2</f>
        <v>30</v>
      </c>
      <c r="H92" s="420"/>
      <c r="I92" s="400"/>
      <c r="J92" s="401"/>
      <c r="K92" s="400"/>
      <c r="L92" s="529"/>
      <c r="M92" s="403">
        <f t="shared" si="29"/>
        <v>0</v>
      </c>
      <c r="N92" s="530">
        <f t="shared" si="30"/>
        <v>0</v>
      </c>
    </row>
    <row r="93" spans="1:14" ht="27.75" customHeight="1">
      <c r="B93" s="429">
        <v>3</v>
      </c>
      <c r="C93" s="628" t="s">
        <v>322</v>
      </c>
      <c r="D93" s="629"/>
      <c r="E93" s="630"/>
      <c r="F93" s="531" t="s">
        <v>25</v>
      </c>
      <c r="G93" s="532">
        <v>2</v>
      </c>
      <c r="H93" s="460"/>
      <c r="I93" s="400"/>
      <c r="J93" s="401"/>
      <c r="K93" s="400"/>
      <c r="L93" s="529"/>
      <c r="M93" s="403">
        <f t="shared" ref="M93" si="31">SUM(I93+K93)</f>
        <v>0</v>
      </c>
      <c r="N93" s="530">
        <f t="shared" si="30"/>
        <v>0</v>
      </c>
    </row>
    <row r="94" spans="1:14" ht="27.75" customHeight="1">
      <c r="B94" s="429">
        <v>4</v>
      </c>
      <c r="C94" s="533" t="s">
        <v>323</v>
      </c>
      <c r="D94" s="534"/>
      <c r="E94" s="535"/>
      <c r="F94" s="527" t="s">
        <v>25</v>
      </c>
      <c r="G94" s="528">
        <v>2</v>
      </c>
      <c r="H94" s="536"/>
      <c r="I94" s="400"/>
      <c r="J94" s="536"/>
      <c r="K94" s="400"/>
      <c r="L94" s="529"/>
      <c r="M94" s="403">
        <f t="shared" ref="M94:M97" si="32">SUM(I94+K94)</f>
        <v>0</v>
      </c>
      <c r="N94" s="530">
        <f t="shared" si="30"/>
        <v>0</v>
      </c>
    </row>
    <row r="95" spans="1:14" ht="27.75" customHeight="1">
      <c r="B95" s="429">
        <v>5</v>
      </c>
      <c r="C95" s="533" t="s">
        <v>324</v>
      </c>
      <c r="D95" s="534"/>
      <c r="E95" s="535"/>
      <c r="F95" s="527" t="s">
        <v>25</v>
      </c>
      <c r="G95" s="528">
        <f>15*2</f>
        <v>30</v>
      </c>
      <c r="H95" s="471"/>
      <c r="I95" s="400"/>
      <c r="J95" s="536"/>
      <c r="K95" s="400"/>
      <c r="L95" s="529"/>
      <c r="M95" s="403">
        <f t="shared" si="32"/>
        <v>0</v>
      </c>
      <c r="N95" s="530">
        <f t="shared" si="30"/>
        <v>0</v>
      </c>
    </row>
    <row r="96" spans="1:14" ht="27.75" customHeight="1">
      <c r="B96" s="429">
        <v>6</v>
      </c>
      <c r="C96" s="537" t="s">
        <v>325</v>
      </c>
      <c r="D96" s="538"/>
      <c r="E96" s="535"/>
      <c r="F96" s="527" t="s">
        <v>172</v>
      </c>
      <c r="G96" s="539">
        <v>15</v>
      </c>
      <c r="H96" s="471"/>
      <c r="I96" s="400"/>
      <c r="J96" s="401"/>
      <c r="K96" s="400"/>
      <c r="L96" s="529"/>
      <c r="M96" s="403">
        <f t="shared" si="32"/>
        <v>0</v>
      </c>
      <c r="N96" s="404">
        <f t="shared" si="30"/>
        <v>0</v>
      </c>
    </row>
    <row r="97" spans="2:14" ht="27.75" customHeight="1">
      <c r="B97" s="429">
        <v>7</v>
      </c>
      <c r="C97" s="537" t="s">
        <v>180</v>
      </c>
      <c r="D97" s="538"/>
      <c r="E97" s="456"/>
      <c r="F97" s="527" t="s">
        <v>80</v>
      </c>
      <c r="G97" s="528">
        <v>1</v>
      </c>
      <c r="H97" s="460"/>
      <c r="I97" s="400"/>
      <c r="J97" s="401"/>
      <c r="K97" s="400"/>
      <c r="L97" s="529"/>
      <c r="M97" s="403">
        <f t="shared" si="32"/>
        <v>0</v>
      </c>
      <c r="N97" s="404">
        <f t="shared" si="30"/>
        <v>0</v>
      </c>
    </row>
    <row r="98" spans="2:14" ht="27.75" customHeight="1">
      <c r="B98" s="429"/>
      <c r="C98" s="454"/>
      <c r="D98" s="455"/>
      <c r="E98" s="456"/>
      <c r="F98" s="540"/>
      <c r="G98" s="497"/>
      <c r="H98" s="541"/>
      <c r="I98" s="420"/>
      <c r="J98" s="420"/>
      <c r="K98" s="421"/>
      <c r="L98" s="425"/>
      <c r="M98" s="326"/>
      <c r="N98" s="509"/>
    </row>
    <row r="99" spans="2:14" ht="27.75" customHeight="1">
      <c r="B99" s="349"/>
      <c r="C99" s="608" t="s">
        <v>320</v>
      </c>
      <c r="D99" s="609"/>
      <c r="E99" s="610"/>
      <c r="F99" s="134"/>
      <c r="G99" s="140"/>
      <c r="H99" s="140"/>
      <c r="I99" s="136"/>
      <c r="J99" s="137"/>
      <c r="K99" s="136"/>
      <c r="L99" s="136"/>
      <c r="M99" s="333">
        <f>SUM(I99+K99)</f>
        <v>0</v>
      </c>
      <c r="N99" s="317">
        <f>SUM(N91:N98)</f>
        <v>0</v>
      </c>
    </row>
    <row r="100" spans="2:14" ht="27.75" customHeight="1">
      <c r="B100" s="299"/>
      <c r="C100" s="139" t="s">
        <v>128</v>
      </c>
      <c r="D100" s="323"/>
      <c r="E100" s="5"/>
      <c r="F100" s="299"/>
      <c r="G100" s="336"/>
      <c r="H100" s="350"/>
      <c r="I100" s="350"/>
      <c r="J100" s="302"/>
      <c r="K100" s="350"/>
      <c r="L100" s="350"/>
      <c r="M100" s="526"/>
      <c r="N100" s="509"/>
    </row>
    <row r="101" spans="2:14" ht="27.75" customHeight="1">
      <c r="B101" s="299"/>
      <c r="C101" s="517" t="s">
        <v>227</v>
      </c>
      <c r="D101" s="323"/>
      <c r="E101" s="5"/>
      <c r="F101" s="299"/>
      <c r="G101" s="336"/>
      <c r="H101" s="350"/>
      <c r="I101" s="350"/>
      <c r="J101" s="302"/>
      <c r="K101" s="350"/>
      <c r="L101" s="350"/>
      <c r="M101" s="526"/>
      <c r="N101" s="509"/>
    </row>
    <row r="102" spans="2:14" ht="27.75" customHeight="1">
      <c r="B102" s="429">
        <v>1</v>
      </c>
      <c r="C102" s="454" t="s">
        <v>231</v>
      </c>
      <c r="D102" s="141"/>
      <c r="E102" s="446"/>
      <c r="F102" s="496" t="s">
        <v>25</v>
      </c>
      <c r="G102" s="542">
        <v>2</v>
      </c>
      <c r="H102" s="541"/>
      <c r="I102" s="420"/>
      <c r="J102" s="420"/>
      <c r="K102" s="421"/>
      <c r="L102" s="425"/>
      <c r="M102" s="326">
        <f t="shared" ref="M102:M120" si="33">SUM(I102+K102)</f>
        <v>0</v>
      </c>
      <c r="N102" s="509">
        <f t="shared" ref="N102:N120" si="34">(H102+J102)*G102</f>
        <v>0</v>
      </c>
    </row>
    <row r="103" spans="2:14" ht="27.75" customHeight="1">
      <c r="B103" s="429"/>
      <c r="C103" s="454" t="s">
        <v>232</v>
      </c>
      <c r="D103" s="141"/>
      <c r="E103" s="446"/>
      <c r="F103" s="540"/>
      <c r="G103" s="497"/>
      <c r="H103" s="541"/>
      <c r="I103" s="420"/>
      <c r="J103" s="420"/>
      <c r="K103" s="421"/>
      <c r="L103" s="425"/>
      <c r="M103" s="326">
        <f t="shared" si="33"/>
        <v>0</v>
      </c>
      <c r="N103" s="509">
        <f t="shared" si="34"/>
        <v>0</v>
      </c>
    </row>
    <row r="104" spans="2:14" ht="27.75" customHeight="1">
      <c r="B104" s="429"/>
      <c r="C104" s="454" t="s">
        <v>233</v>
      </c>
      <c r="D104" s="455"/>
      <c r="E104" s="456"/>
      <c r="F104" s="540"/>
      <c r="G104" s="497"/>
      <c r="H104" s="541"/>
      <c r="I104" s="420"/>
      <c r="J104" s="420"/>
      <c r="K104" s="421"/>
      <c r="L104" s="425"/>
      <c r="M104" s="326"/>
      <c r="N104" s="509"/>
    </row>
    <row r="105" spans="2:14" ht="27.75" customHeight="1">
      <c r="B105" s="429"/>
      <c r="C105" s="454" t="s">
        <v>234</v>
      </c>
      <c r="D105" s="455"/>
      <c r="E105" s="456"/>
      <c r="F105" s="540"/>
      <c r="G105" s="497"/>
      <c r="H105" s="541"/>
      <c r="I105" s="420"/>
      <c r="J105" s="420"/>
      <c r="K105" s="421"/>
      <c r="L105" s="425"/>
      <c r="M105" s="326">
        <f t="shared" si="33"/>
        <v>0</v>
      </c>
      <c r="N105" s="509">
        <f t="shared" si="34"/>
        <v>0</v>
      </c>
    </row>
    <row r="106" spans="2:14" ht="27.75" customHeight="1">
      <c r="B106" s="429"/>
      <c r="C106" s="454" t="s">
        <v>235</v>
      </c>
      <c r="D106" s="455"/>
      <c r="E106" s="456"/>
      <c r="F106" s="540"/>
      <c r="G106" s="497"/>
      <c r="H106" s="541"/>
      <c r="I106" s="420"/>
      <c r="J106" s="420"/>
      <c r="K106" s="421"/>
      <c r="L106" s="425"/>
      <c r="M106" s="326"/>
      <c r="N106" s="509"/>
    </row>
    <row r="107" spans="2:14" ht="27.75" customHeight="1">
      <c r="B107" s="429"/>
      <c r="C107" s="454" t="s">
        <v>236</v>
      </c>
      <c r="D107" s="455"/>
      <c r="E107" s="456"/>
      <c r="F107" s="540"/>
      <c r="G107" s="497"/>
      <c r="H107" s="541"/>
      <c r="I107" s="420"/>
      <c r="J107" s="420"/>
      <c r="K107" s="421"/>
      <c r="L107" s="425"/>
      <c r="M107" s="326"/>
      <c r="N107" s="509"/>
    </row>
    <row r="108" spans="2:14" ht="27.75" customHeight="1">
      <c r="B108" s="429"/>
      <c r="C108" s="454" t="s">
        <v>237</v>
      </c>
      <c r="D108" s="455"/>
      <c r="E108" s="456"/>
      <c r="F108" s="540"/>
      <c r="G108" s="497"/>
      <c r="H108" s="541"/>
      <c r="I108" s="420"/>
      <c r="J108" s="420"/>
      <c r="K108" s="421"/>
      <c r="L108" s="425"/>
      <c r="M108" s="326"/>
      <c r="N108" s="509"/>
    </row>
    <row r="109" spans="2:14" ht="27.75" customHeight="1">
      <c r="B109" s="429"/>
      <c r="C109" s="454" t="s">
        <v>238</v>
      </c>
      <c r="D109" s="455"/>
      <c r="E109" s="456"/>
      <c r="F109" s="540"/>
      <c r="G109" s="497"/>
      <c r="H109" s="541"/>
      <c r="I109" s="420"/>
      <c r="J109" s="420"/>
      <c r="K109" s="421"/>
      <c r="L109" s="425"/>
      <c r="M109" s="326"/>
      <c r="N109" s="509"/>
    </row>
    <row r="110" spans="2:14" ht="27.75" customHeight="1">
      <c r="B110" s="429"/>
      <c r="C110" s="454" t="s">
        <v>239</v>
      </c>
      <c r="D110" s="455"/>
      <c r="E110" s="456"/>
      <c r="F110" s="540"/>
      <c r="G110" s="497"/>
      <c r="H110" s="541"/>
      <c r="I110" s="420"/>
      <c r="J110" s="420"/>
      <c r="K110" s="421"/>
      <c r="L110" s="425"/>
      <c r="M110" s="326"/>
      <c r="N110" s="509"/>
    </row>
    <row r="111" spans="2:14" ht="27.75" customHeight="1">
      <c r="B111" s="429"/>
      <c r="C111" s="454" t="s">
        <v>240</v>
      </c>
      <c r="D111" s="455"/>
      <c r="E111" s="456"/>
      <c r="F111" s="540"/>
      <c r="G111" s="497"/>
      <c r="H111" s="541"/>
      <c r="I111" s="420"/>
      <c r="J111" s="420"/>
      <c r="K111" s="421"/>
      <c r="L111" s="425"/>
      <c r="M111" s="326"/>
      <c r="N111" s="509"/>
    </row>
    <row r="112" spans="2:14" ht="27.75" customHeight="1">
      <c r="B112" s="429"/>
      <c r="C112" s="454" t="s">
        <v>241</v>
      </c>
      <c r="D112" s="455"/>
      <c r="E112" s="456"/>
      <c r="F112" s="540"/>
      <c r="G112" s="497"/>
      <c r="H112" s="541"/>
      <c r="I112" s="420"/>
      <c r="J112" s="420"/>
      <c r="K112" s="421"/>
      <c r="L112" s="425"/>
      <c r="M112" s="326"/>
      <c r="N112" s="509"/>
    </row>
    <row r="113" spans="2:14" ht="27.75" customHeight="1">
      <c r="B113" s="429"/>
      <c r="C113" s="454" t="s">
        <v>242</v>
      </c>
      <c r="D113" s="455"/>
      <c r="E113" s="456"/>
      <c r="F113" s="540"/>
      <c r="G113" s="497"/>
      <c r="H113" s="541"/>
      <c r="I113" s="420"/>
      <c r="J113" s="420"/>
      <c r="K113" s="421"/>
      <c r="L113" s="425"/>
      <c r="M113" s="326"/>
      <c r="N113" s="509"/>
    </row>
    <row r="114" spans="2:14" ht="27.75" customHeight="1">
      <c r="B114" s="429">
        <v>2</v>
      </c>
      <c r="C114" s="517" t="s">
        <v>336</v>
      </c>
      <c r="D114" s="323"/>
      <c r="E114" s="5"/>
      <c r="F114" s="496" t="s">
        <v>25</v>
      </c>
      <c r="G114" s="542">
        <v>2</v>
      </c>
      <c r="H114" s="543"/>
      <c r="I114" s="425"/>
      <c r="J114" s="425"/>
      <c r="K114" s="472"/>
      <c r="L114" s="425"/>
      <c r="M114" s="544">
        <f t="shared" si="33"/>
        <v>0</v>
      </c>
      <c r="N114" s="509">
        <f t="shared" si="34"/>
        <v>0</v>
      </c>
    </row>
    <row r="115" spans="2:14" ht="27.75" customHeight="1">
      <c r="B115" s="429"/>
      <c r="C115" s="517" t="s">
        <v>243</v>
      </c>
      <c r="D115" s="323"/>
      <c r="E115" s="5"/>
      <c r="F115" s="496"/>
      <c r="G115" s="542"/>
      <c r="H115" s="543"/>
      <c r="I115" s="420"/>
      <c r="J115" s="420"/>
      <c r="K115" s="421"/>
      <c r="L115" s="425"/>
      <c r="M115" s="326">
        <f t="shared" si="33"/>
        <v>0</v>
      </c>
      <c r="N115" s="509">
        <f t="shared" si="34"/>
        <v>0</v>
      </c>
    </row>
    <row r="116" spans="2:14" ht="27.75" customHeight="1">
      <c r="B116" s="429">
        <v>5</v>
      </c>
      <c r="C116" s="517" t="s">
        <v>244</v>
      </c>
      <c r="D116" s="323"/>
      <c r="E116" s="5"/>
      <c r="F116" s="496" t="s">
        <v>25</v>
      </c>
      <c r="G116" s="542">
        <v>2</v>
      </c>
      <c r="H116" s="543"/>
      <c r="I116" s="420"/>
      <c r="J116" s="420"/>
      <c r="K116" s="421"/>
      <c r="L116" s="425"/>
      <c r="M116" s="326">
        <f t="shared" si="33"/>
        <v>0</v>
      </c>
      <c r="N116" s="509">
        <f t="shared" si="34"/>
        <v>0</v>
      </c>
    </row>
    <row r="117" spans="2:14" ht="27.75" customHeight="1">
      <c r="B117" s="429">
        <v>6</v>
      </c>
      <c r="C117" s="517" t="s">
        <v>216</v>
      </c>
      <c r="D117" s="323"/>
      <c r="E117" s="5"/>
      <c r="F117" s="496" t="s">
        <v>25</v>
      </c>
      <c r="G117" s="542">
        <v>6</v>
      </c>
      <c r="H117" s="543"/>
      <c r="I117" s="420"/>
      <c r="J117" s="420"/>
      <c r="K117" s="421"/>
      <c r="L117" s="425"/>
      <c r="M117" s="326">
        <f t="shared" si="33"/>
        <v>0</v>
      </c>
      <c r="N117" s="509">
        <f t="shared" si="34"/>
        <v>0</v>
      </c>
    </row>
    <row r="118" spans="2:14" ht="27.75" customHeight="1">
      <c r="B118" s="429">
        <v>7</v>
      </c>
      <c r="C118" s="517" t="s">
        <v>217</v>
      </c>
      <c r="D118" s="323"/>
      <c r="E118" s="5"/>
      <c r="F118" s="496" t="s">
        <v>25</v>
      </c>
      <c r="G118" s="542">
        <v>6</v>
      </c>
      <c r="H118" s="543"/>
      <c r="I118" s="420"/>
      <c r="J118" s="420"/>
      <c r="K118" s="421"/>
      <c r="L118" s="425"/>
      <c r="M118" s="326">
        <f t="shared" si="33"/>
        <v>0</v>
      </c>
      <c r="N118" s="509">
        <f t="shared" si="34"/>
        <v>0</v>
      </c>
    </row>
    <row r="119" spans="2:14" ht="27.75" customHeight="1">
      <c r="B119" s="429">
        <v>9</v>
      </c>
      <c r="C119" s="517" t="s">
        <v>218</v>
      </c>
      <c r="D119" s="323"/>
      <c r="E119" s="5"/>
      <c r="F119" s="545" t="s">
        <v>25</v>
      </c>
      <c r="G119" s="542">
        <v>2</v>
      </c>
      <c r="H119" s="543"/>
      <c r="I119" s="420"/>
      <c r="J119" s="420"/>
      <c r="K119" s="421"/>
      <c r="L119" s="425"/>
      <c r="M119" s="326">
        <f t="shared" si="33"/>
        <v>0</v>
      </c>
      <c r="N119" s="509">
        <f t="shared" si="34"/>
        <v>0</v>
      </c>
    </row>
    <row r="120" spans="2:14" ht="27.75" customHeight="1">
      <c r="B120" s="429">
        <v>11</v>
      </c>
      <c r="C120" s="517" t="s">
        <v>219</v>
      </c>
      <c r="D120" s="323"/>
      <c r="E120" s="5"/>
      <c r="F120" s="545" t="s">
        <v>25</v>
      </c>
      <c r="G120" s="542">
        <v>2</v>
      </c>
      <c r="H120" s="543"/>
      <c r="I120" s="420"/>
      <c r="J120" s="420"/>
      <c r="K120" s="421"/>
      <c r="L120" s="425"/>
      <c r="M120" s="326">
        <f t="shared" si="33"/>
        <v>0</v>
      </c>
      <c r="N120" s="509">
        <f t="shared" si="34"/>
        <v>0</v>
      </c>
    </row>
    <row r="121" spans="2:14" ht="27.75" customHeight="1">
      <c r="B121" s="429"/>
      <c r="C121" s="139" t="s">
        <v>181</v>
      </c>
      <c r="D121" s="397"/>
      <c r="E121" s="430"/>
      <c r="F121" s="429"/>
      <c r="G121" s="431"/>
      <c r="H121" s="432"/>
      <c r="I121" s="432"/>
      <c r="J121" s="433"/>
      <c r="K121" s="432"/>
      <c r="L121" s="432"/>
      <c r="M121" s="546"/>
      <c r="N121" s="530"/>
    </row>
    <row r="122" spans="2:14" ht="27.75" customHeight="1">
      <c r="B122" s="429"/>
      <c r="C122" s="520" t="s">
        <v>188</v>
      </c>
      <c r="D122" s="397"/>
      <c r="E122" s="430"/>
      <c r="F122" s="429"/>
      <c r="G122" s="431"/>
      <c r="H122" s="432"/>
      <c r="I122" s="432"/>
      <c r="J122" s="433"/>
      <c r="K122" s="432"/>
      <c r="L122" s="432"/>
      <c r="M122" s="546"/>
      <c r="N122" s="530"/>
    </row>
    <row r="123" spans="2:14" ht="27.75" customHeight="1">
      <c r="B123" s="429">
        <v>1</v>
      </c>
      <c r="C123" s="547" t="s">
        <v>189</v>
      </c>
      <c r="D123" s="397"/>
      <c r="E123" s="398"/>
      <c r="F123" s="496" t="s">
        <v>194</v>
      </c>
      <c r="G123" s="522">
        <v>632</v>
      </c>
      <c r="H123" s="548"/>
      <c r="I123" s="420"/>
      <c r="J123" s="420"/>
      <c r="K123" s="421"/>
      <c r="L123" s="425"/>
      <c r="M123" s="326">
        <f t="shared" ref="M123:M127" si="35">SUM(I123+K123)</f>
        <v>0</v>
      </c>
      <c r="N123" s="509">
        <f t="shared" ref="N123:N143" si="36">(H123+J123)*G123</f>
        <v>0</v>
      </c>
    </row>
    <row r="124" spans="2:14" ht="27.75" customHeight="1">
      <c r="B124" s="429">
        <v>2</v>
      </c>
      <c r="C124" s="547" t="s">
        <v>190</v>
      </c>
      <c r="D124" s="397"/>
      <c r="E124" s="398"/>
      <c r="F124" s="496" t="s">
        <v>194</v>
      </c>
      <c r="G124" s="522">
        <v>1021</v>
      </c>
      <c r="H124" s="548"/>
      <c r="I124" s="420"/>
      <c r="J124" s="420"/>
      <c r="K124" s="421"/>
      <c r="L124" s="425"/>
      <c r="M124" s="326">
        <f t="shared" si="35"/>
        <v>0</v>
      </c>
      <c r="N124" s="509">
        <f t="shared" si="36"/>
        <v>0</v>
      </c>
    </row>
    <row r="125" spans="2:14" ht="27.75" customHeight="1">
      <c r="B125" s="429">
        <v>3</v>
      </c>
      <c r="C125" s="547" t="s">
        <v>191</v>
      </c>
      <c r="D125" s="397"/>
      <c r="E125" s="398"/>
      <c r="F125" s="545" t="s">
        <v>80</v>
      </c>
      <c r="G125" s="522">
        <v>1</v>
      </c>
      <c r="H125" s="548"/>
      <c r="I125" s="420"/>
      <c r="J125" s="420"/>
      <c r="K125" s="421"/>
      <c r="L125" s="425"/>
      <c r="M125" s="326">
        <f t="shared" si="35"/>
        <v>0</v>
      </c>
      <c r="N125" s="509">
        <f t="shared" si="36"/>
        <v>0</v>
      </c>
    </row>
    <row r="126" spans="2:14" ht="27.75" customHeight="1">
      <c r="B126" s="429">
        <v>4</v>
      </c>
      <c r="C126" s="547" t="s">
        <v>192</v>
      </c>
      <c r="D126" s="397"/>
      <c r="E126" s="398"/>
      <c r="F126" s="545" t="s">
        <v>80</v>
      </c>
      <c r="G126" s="522">
        <v>1</v>
      </c>
      <c r="H126" s="548"/>
      <c r="I126" s="420"/>
      <c r="J126" s="420"/>
      <c r="K126" s="421"/>
      <c r="L126" s="425"/>
      <c r="M126" s="326">
        <f t="shared" si="35"/>
        <v>0</v>
      </c>
      <c r="N126" s="509">
        <f t="shared" si="36"/>
        <v>0</v>
      </c>
    </row>
    <row r="127" spans="2:14" ht="27.75" customHeight="1">
      <c r="B127" s="429">
        <v>5</v>
      </c>
      <c r="C127" s="547" t="s">
        <v>193</v>
      </c>
      <c r="D127" s="397"/>
      <c r="E127" s="398"/>
      <c r="F127" s="496" t="s">
        <v>194</v>
      </c>
      <c r="G127" s="549">
        <f>SUM(G123+G124)*0.6</f>
        <v>991.8</v>
      </c>
      <c r="H127" s="549"/>
      <c r="I127" s="420"/>
      <c r="J127" s="420"/>
      <c r="K127" s="421"/>
      <c r="L127" s="425"/>
      <c r="M127" s="326">
        <f t="shared" si="35"/>
        <v>0</v>
      </c>
      <c r="N127" s="509">
        <f t="shared" si="36"/>
        <v>0</v>
      </c>
    </row>
    <row r="128" spans="2:14" ht="27.75" customHeight="1">
      <c r="B128" s="429">
        <v>6</v>
      </c>
      <c r="C128" s="547" t="s">
        <v>195</v>
      </c>
      <c r="D128" s="397"/>
      <c r="E128" s="398"/>
      <c r="F128" s="545" t="s">
        <v>80</v>
      </c>
      <c r="G128" s="549">
        <v>1</v>
      </c>
      <c r="H128" s="548"/>
      <c r="I128" s="420"/>
      <c r="J128" s="420"/>
      <c r="K128" s="421"/>
      <c r="L128" s="425"/>
      <c r="M128" s="326">
        <f t="shared" ref="M128:M139" si="37">SUM(I128+K128)</f>
        <v>0</v>
      </c>
      <c r="N128" s="509">
        <f t="shared" si="36"/>
        <v>0</v>
      </c>
    </row>
    <row r="129" spans="2:14" ht="27.75" customHeight="1">
      <c r="B129" s="429">
        <v>7</v>
      </c>
      <c r="C129" s="547" t="s">
        <v>196</v>
      </c>
      <c r="D129" s="397"/>
      <c r="E129" s="398"/>
      <c r="F129" s="545" t="s">
        <v>25</v>
      </c>
      <c r="G129" s="549">
        <v>2</v>
      </c>
      <c r="H129" s="548"/>
      <c r="I129" s="420"/>
      <c r="J129" s="420"/>
      <c r="K129" s="421"/>
      <c r="L129" s="425"/>
      <c r="M129" s="326">
        <f t="shared" si="37"/>
        <v>0</v>
      </c>
      <c r="N129" s="509">
        <f t="shared" si="36"/>
        <v>0</v>
      </c>
    </row>
    <row r="130" spans="2:14" ht="27.75" customHeight="1">
      <c r="B130" s="429"/>
      <c r="C130" s="547" t="s">
        <v>197</v>
      </c>
      <c r="D130" s="397"/>
      <c r="E130" s="398"/>
      <c r="F130" s="550"/>
      <c r="G130" s="522"/>
      <c r="H130" s="551"/>
      <c r="I130" s="420"/>
      <c r="J130" s="420"/>
      <c r="K130" s="421"/>
      <c r="L130" s="425"/>
      <c r="M130" s="326"/>
      <c r="N130" s="509"/>
    </row>
    <row r="131" spans="2:14" ht="27.75" customHeight="1">
      <c r="B131" s="429">
        <v>1</v>
      </c>
      <c r="C131" s="547" t="s">
        <v>198</v>
      </c>
      <c r="D131" s="397"/>
      <c r="E131" s="398"/>
      <c r="F131" s="545" t="s">
        <v>25</v>
      </c>
      <c r="G131" s="549">
        <v>10</v>
      </c>
      <c r="H131" s="548"/>
      <c r="I131" s="420"/>
      <c r="J131" s="420"/>
      <c r="K131" s="421"/>
      <c r="L131" s="425"/>
      <c r="M131" s="326">
        <f t="shared" si="37"/>
        <v>0</v>
      </c>
      <c r="N131" s="509">
        <f t="shared" si="36"/>
        <v>0</v>
      </c>
    </row>
    <row r="132" spans="2:14" ht="27.75" customHeight="1">
      <c r="B132" s="429"/>
      <c r="C132" s="552" t="s">
        <v>199</v>
      </c>
      <c r="D132" s="397"/>
      <c r="E132" s="398"/>
      <c r="F132" s="553"/>
      <c r="G132" s="554"/>
      <c r="H132" s="555"/>
      <c r="I132" s="420"/>
      <c r="J132" s="420"/>
      <c r="K132" s="421"/>
      <c r="L132" s="425"/>
      <c r="M132" s="326"/>
      <c r="N132" s="509"/>
    </row>
    <row r="133" spans="2:14" ht="27.75" customHeight="1">
      <c r="B133" s="429">
        <v>1</v>
      </c>
      <c r="C133" s="556" t="s">
        <v>202</v>
      </c>
      <c r="D133" s="397"/>
      <c r="E133" s="398"/>
      <c r="F133" s="496" t="s">
        <v>25</v>
      </c>
      <c r="G133" s="542">
        <v>4</v>
      </c>
      <c r="H133" s="548"/>
      <c r="I133" s="420"/>
      <c r="J133" s="420"/>
      <c r="K133" s="421"/>
      <c r="L133" s="425"/>
      <c r="M133" s="326">
        <f t="shared" ref="M133" si="38">SUM(I133+K133)</f>
        <v>0</v>
      </c>
      <c r="N133" s="509">
        <f t="shared" ref="N133" si="39">(H133+J133)*G133</f>
        <v>0</v>
      </c>
    </row>
    <row r="134" spans="2:14" ht="27.75" customHeight="1">
      <c r="B134" s="429"/>
      <c r="C134" s="552" t="s">
        <v>255</v>
      </c>
      <c r="D134" s="397"/>
      <c r="E134" s="398"/>
      <c r="F134" s="496"/>
      <c r="G134" s="542"/>
      <c r="H134" s="548"/>
      <c r="I134" s="420"/>
      <c r="J134" s="420"/>
      <c r="K134" s="421"/>
      <c r="L134" s="425"/>
      <c r="M134" s="326"/>
      <c r="N134" s="509"/>
    </row>
    <row r="135" spans="2:14" ht="27.75" customHeight="1">
      <c r="B135" s="429">
        <v>1</v>
      </c>
      <c r="C135" s="556" t="s">
        <v>200</v>
      </c>
      <c r="D135" s="397"/>
      <c r="E135" s="398"/>
      <c r="F135" s="496" t="s">
        <v>25</v>
      </c>
      <c r="G135" s="549">
        <v>2</v>
      </c>
      <c r="H135" s="548"/>
      <c r="I135" s="420"/>
      <c r="J135" s="420"/>
      <c r="K135" s="421"/>
      <c r="L135" s="425"/>
      <c r="M135" s="326">
        <f t="shared" si="37"/>
        <v>0</v>
      </c>
      <c r="N135" s="509">
        <f t="shared" si="36"/>
        <v>0</v>
      </c>
    </row>
    <row r="136" spans="2:14" ht="27.75" customHeight="1">
      <c r="B136" s="429">
        <v>2</v>
      </c>
      <c r="C136" s="556" t="s">
        <v>201</v>
      </c>
      <c r="D136" s="397"/>
      <c r="E136" s="398"/>
      <c r="F136" s="496" t="s">
        <v>25</v>
      </c>
      <c r="G136" s="542">
        <v>2</v>
      </c>
      <c r="H136" s="548"/>
      <c r="I136" s="420"/>
      <c r="J136" s="420"/>
      <c r="K136" s="421"/>
      <c r="L136" s="425"/>
      <c r="M136" s="326">
        <f t="shared" si="37"/>
        <v>0</v>
      </c>
      <c r="N136" s="509">
        <f t="shared" si="36"/>
        <v>0</v>
      </c>
    </row>
    <row r="137" spans="2:14" ht="27.75" customHeight="1">
      <c r="B137" s="429"/>
      <c r="C137" s="547" t="s">
        <v>203</v>
      </c>
      <c r="D137" s="397"/>
      <c r="E137" s="398"/>
      <c r="F137" s="545"/>
      <c r="G137" s="542"/>
      <c r="H137" s="548"/>
      <c r="I137" s="420"/>
      <c r="J137" s="420"/>
      <c r="K137" s="421"/>
      <c r="L137" s="425"/>
      <c r="M137" s="326"/>
      <c r="N137" s="509"/>
    </row>
    <row r="138" spans="2:14" ht="27.75" customHeight="1">
      <c r="B138" s="429">
        <v>1</v>
      </c>
      <c r="C138" s="547" t="s">
        <v>204</v>
      </c>
      <c r="D138" s="397"/>
      <c r="E138" s="398"/>
      <c r="F138" s="545" t="s">
        <v>25</v>
      </c>
      <c r="G138" s="542">
        <v>14</v>
      </c>
      <c r="H138" s="548"/>
      <c r="I138" s="420"/>
      <c r="J138" s="420"/>
      <c r="K138" s="421"/>
      <c r="L138" s="425"/>
      <c r="M138" s="326">
        <f t="shared" si="37"/>
        <v>0</v>
      </c>
      <c r="N138" s="509">
        <f t="shared" si="36"/>
        <v>0</v>
      </c>
    </row>
    <row r="139" spans="2:14" ht="27.75" customHeight="1">
      <c r="B139" s="429">
        <v>2</v>
      </c>
      <c r="C139" s="547" t="s">
        <v>205</v>
      </c>
      <c r="D139" s="397"/>
      <c r="E139" s="398"/>
      <c r="F139" s="545" t="s">
        <v>25</v>
      </c>
      <c r="G139" s="542">
        <v>4</v>
      </c>
      <c r="H139" s="548"/>
      <c r="I139" s="420"/>
      <c r="J139" s="420"/>
      <c r="K139" s="421"/>
      <c r="L139" s="425"/>
      <c r="M139" s="326">
        <f t="shared" si="37"/>
        <v>0</v>
      </c>
      <c r="N139" s="509">
        <f t="shared" si="36"/>
        <v>0</v>
      </c>
    </row>
    <row r="140" spans="2:14" ht="27.75" customHeight="1">
      <c r="B140" s="429"/>
      <c r="C140" s="520" t="s">
        <v>254</v>
      </c>
      <c r="D140" s="397"/>
      <c r="E140" s="430"/>
      <c r="F140" s="550"/>
      <c r="G140" s="497"/>
      <c r="H140" s="557"/>
      <c r="I140" s="420"/>
      <c r="J140" s="420"/>
      <c r="K140" s="421"/>
      <c r="L140" s="425"/>
      <c r="M140" s="326">
        <f t="shared" ref="M140:M142" si="40">SUM(I140+K140)</f>
        <v>0</v>
      </c>
      <c r="N140" s="509">
        <f t="shared" si="36"/>
        <v>0</v>
      </c>
    </row>
    <row r="141" spans="2:14" ht="27.75" customHeight="1">
      <c r="B141" s="429">
        <v>1</v>
      </c>
      <c r="C141" s="558" t="s">
        <v>259</v>
      </c>
      <c r="D141" s="466"/>
      <c r="E141" s="398"/>
      <c r="F141" s="545" t="s">
        <v>213</v>
      </c>
      <c r="G141" s="542">
        <f>24*2*2</f>
        <v>96</v>
      </c>
      <c r="H141" s="559"/>
      <c r="I141" s="420"/>
      <c r="J141" s="420"/>
      <c r="K141" s="421"/>
      <c r="L141" s="425"/>
      <c r="M141" s="326">
        <f t="shared" si="40"/>
        <v>0</v>
      </c>
      <c r="N141" s="509">
        <f t="shared" si="36"/>
        <v>0</v>
      </c>
    </row>
    <row r="142" spans="2:14" ht="27.75" customHeight="1">
      <c r="B142" s="429">
        <v>2</v>
      </c>
      <c r="C142" s="558" t="s">
        <v>260</v>
      </c>
      <c r="D142" s="466"/>
      <c r="E142" s="398"/>
      <c r="F142" s="545" t="s">
        <v>213</v>
      </c>
      <c r="G142" s="542">
        <f>24*2*2</f>
        <v>96</v>
      </c>
      <c r="H142" s="559"/>
      <c r="I142" s="420"/>
      <c r="J142" s="420"/>
      <c r="K142" s="421"/>
      <c r="L142" s="425"/>
      <c r="M142" s="326">
        <f t="shared" si="40"/>
        <v>0</v>
      </c>
      <c r="N142" s="509">
        <f t="shared" si="36"/>
        <v>0</v>
      </c>
    </row>
    <row r="143" spans="2:14" ht="27.75" customHeight="1">
      <c r="B143" s="429">
        <v>3</v>
      </c>
      <c r="C143" s="558" t="s">
        <v>261</v>
      </c>
      <c r="D143" s="466"/>
      <c r="E143" s="398"/>
      <c r="F143" s="545" t="s">
        <v>80</v>
      </c>
      <c r="G143" s="542">
        <v>1</v>
      </c>
      <c r="H143" s="559"/>
      <c r="I143" s="420"/>
      <c r="J143" s="420"/>
      <c r="K143" s="421"/>
      <c r="L143" s="425"/>
      <c r="M143" s="326">
        <f t="shared" ref="M143" si="41">SUM(I143+K143)</f>
        <v>0</v>
      </c>
      <c r="N143" s="509">
        <f t="shared" si="36"/>
        <v>0</v>
      </c>
    </row>
    <row r="144" spans="2:14" ht="27.75" customHeight="1">
      <c r="B144" s="429"/>
      <c r="C144" s="560" t="s">
        <v>262</v>
      </c>
      <c r="D144" s="466"/>
      <c r="E144" s="398"/>
      <c r="F144" s="545"/>
      <c r="G144" s="542"/>
      <c r="H144" s="559"/>
      <c r="I144" s="420"/>
      <c r="J144" s="420"/>
      <c r="K144" s="421"/>
      <c r="L144" s="425"/>
      <c r="M144" s="326"/>
      <c r="N144" s="509"/>
    </row>
    <row r="145" spans="2:14" ht="27.75" customHeight="1">
      <c r="B145" s="429">
        <v>1</v>
      </c>
      <c r="C145" s="558" t="s">
        <v>259</v>
      </c>
      <c r="D145" s="466"/>
      <c r="E145" s="398"/>
      <c r="F145" s="545" t="s">
        <v>213</v>
      </c>
      <c r="G145" s="542">
        <f>30*2*2</f>
        <v>120</v>
      </c>
      <c r="H145" s="559"/>
      <c r="I145" s="420"/>
      <c r="J145" s="420"/>
      <c r="K145" s="421"/>
      <c r="L145" s="425"/>
      <c r="M145" s="326">
        <f t="shared" ref="M145:M146" si="42">SUM(I145+K145)</f>
        <v>0</v>
      </c>
      <c r="N145" s="509">
        <f t="shared" ref="N145:N147" si="43">(H145+J145)*G145</f>
        <v>0</v>
      </c>
    </row>
    <row r="146" spans="2:14" ht="27.75" customHeight="1">
      <c r="B146" s="429">
        <v>2</v>
      </c>
      <c r="C146" s="558" t="s">
        <v>260</v>
      </c>
      <c r="D146" s="466"/>
      <c r="E146" s="398"/>
      <c r="F146" s="545" t="s">
        <v>213</v>
      </c>
      <c r="G146" s="542">
        <f>30*2*2</f>
        <v>120</v>
      </c>
      <c r="H146" s="559"/>
      <c r="I146" s="420"/>
      <c r="J146" s="420"/>
      <c r="K146" s="421"/>
      <c r="L146" s="425"/>
      <c r="M146" s="326">
        <f t="shared" si="42"/>
        <v>0</v>
      </c>
      <c r="N146" s="509">
        <f t="shared" si="43"/>
        <v>0</v>
      </c>
    </row>
    <row r="147" spans="2:14" ht="27.75" customHeight="1">
      <c r="B147" s="429">
        <v>3</v>
      </c>
      <c r="C147" s="558" t="s">
        <v>195</v>
      </c>
      <c r="D147" s="466"/>
      <c r="E147" s="398"/>
      <c r="F147" s="545" t="s">
        <v>80</v>
      </c>
      <c r="G147" s="549">
        <v>1</v>
      </c>
      <c r="H147" s="548"/>
      <c r="I147" s="420"/>
      <c r="J147" s="420"/>
      <c r="K147" s="421"/>
      <c r="L147" s="425"/>
      <c r="M147" s="326">
        <f t="shared" ref="M147" si="44">SUM(I147+K147)</f>
        <v>0</v>
      </c>
      <c r="N147" s="509">
        <f t="shared" si="43"/>
        <v>0</v>
      </c>
    </row>
    <row r="148" spans="2:14" ht="27.75" customHeight="1">
      <c r="B148" s="429"/>
      <c r="C148" s="561" t="s">
        <v>209</v>
      </c>
      <c r="D148" s="466"/>
      <c r="E148" s="430"/>
      <c r="F148" s="545"/>
      <c r="G148" s="542"/>
      <c r="H148" s="559"/>
      <c r="I148" s="420"/>
      <c r="J148" s="420"/>
      <c r="K148" s="421"/>
      <c r="L148" s="425"/>
      <c r="M148" s="326"/>
      <c r="N148" s="509"/>
    </row>
    <row r="149" spans="2:14" ht="27.75" customHeight="1">
      <c r="B149" s="429">
        <v>1</v>
      </c>
      <c r="C149" s="562" t="s">
        <v>263</v>
      </c>
      <c r="D149" s="466"/>
      <c r="E149" s="430"/>
      <c r="F149" s="545" t="s">
        <v>213</v>
      </c>
      <c r="G149" s="542">
        <f>20*2</f>
        <v>40</v>
      </c>
      <c r="H149" s="559"/>
      <c r="I149" s="420"/>
      <c r="J149" s="420"/>
      <c r="K149" s="421"/>
      <c r="L149" s="425"/>
      <c r="M149" s="326">
        <f t="shared" ref="M149" si="45">SUM(I149+K149)</f>
        <v>0</v>
      </c>
      <c r="N149" s="509">
        <f t="shared" ref="N149" si="46">(H149+J149)*G149</f>
        <v>0</v>
      </c>
    </row>
    <row r="150" spans="2:14" ht="27.75" customHeight="1">
      <c r="B150" s="429"/>
      <c r="C150" s="561" t="s">
        <v>256</v>
      </c>
      <c r="D150" s="466"/>
      <c r="E150" s="430"/>
      <c r="F150" s="550"/>
      <c r="G150" s="497"/>
      <c r="H150" s="557"/>
      <c r="I150" s="420"/>
      <c r="J150" s="420"/>
      <c r="K150" s="421"/>
      <c r="L150" s="425"/>
      <c r="M150" s="326"/>
      <c r="N150" s="509"/>
    </row>
    <row r="151" spans="2:14" ht="27.75" customHeight="1">
      <c r="B151" s="429">
        <v>1</v>
      </c>
      <c r="C151" s="558" t="s">
        <v>271</v>
      </c>
      <c r="D151" s="466"/>
      <c r="E151" s="398"/>
      <c r="F151" s="545" t="s">
        <v>25</v>
      </c>
      <c r="G151" s="542">
        <v>4</v>
      </c>
      <c r="H151" s="559"/>
      <c r="I151" s="420"/>
      <c r="J151" s="420"/>
      <c r="K151" s="421"/>
      <c r="L151" s="425"/>
      <c r="M151" s="326">
        <f t="shared" ref="M151:M158" si="47">SUM(I151+K151)</f>
        <v>0</v>
      </c>
      <c r="N151" s="509">
        <f t="shared" ref="N151:N158" si="48">(H151+J151)*G151</f>
        <v>0</v>
      </c>
    </row>
    <row r="152" spans="2:14" ht="27.75" customHeight="1">
      <c r="B152" s="429">
        <v>2</v>
      </c>
      <c r="C152" s="558" t="s">
        <v>270</v>
      </c>
      <c r="D152" s="466"/>
      <c r="E152" s="398"/>
      <c r="F152" s="545" t="s">
        <v>25</v>
      </c>
      <c r="G152" s="542">
        <v>4</v>
      </c>
      <c r="H152" s="559"/>
      <c r="I152" s="420"/>
      <c r="J152" s="420"/>
      <c r="K152" s="421"/>
      <c r="L152" s="425"/>
      <c r="M152" s="326">
        <f t="shared" si="47"/>
        <v>0</v>
      </c>
      <c r="N152" s="509">
        <f t="shared" si="48"/>
        <v>0</v>
      </c>
    </row>
    <row r="153" spans="2:14" ht="27.75" customHeight="1">
      <c r="B153" s="429">
        <v>3</v>
      </c>
      <c r="C153" s="558" t="s">
        <v>272</v>
      </c>
      <c r="D153" s="466"/>
      <c r="E153" s="398"/>
      <c r="F153" s="545" t="s">
        <v>25</v>
      </c>
      <c r="G153" s="542">
        <v>2</v>
      </c>
      <c r="H153" s="559"/>
      <c r="I153" s="420"/>
      <c r="J153" s="420"/>
      <c r="K153" s="421"/>
      <c r="L153" s="425"/>
      <c r="M153" s="326">
        <f t="shared" si="47"/>
        <v>0</v>
      </c>
      <c r="N153" s="509">
        <f t="shared" si="48"/>
        <v>0</v>
      </c>
    </row>
    <row r="154" spans="2:14" ht="27.75" customHeight="1">
      <c r="B154" s="429">
        <v>4</v>
      </c>
      <c r="C154" s="558" t="s">
        <v>257</v>
      </c>
      <c r="D154" s="466"/>
      <c r="E154" s="398"/>
      <c r="F154" s="545" t="s">
        <v>25</v>
      </c>
      <c r="G154" s="542">
        <v>4</v>
      </c>
      <c r="H154" s="559"/>
      <c r="I154" s="420"/>
      <c r="J154" s="420"/>
      <c r="K154" s="421"/>
      <c r="L154" s="425"/>
      <c r="M154" s="326">
        <f t="shared" si="47"/>
        <v>0</v>
      </c>
      <c r="N154" s="509">
        <f t="shared" si="48"/>
        <v>0</v>
      </c>
    </row>
    <row r="155" spans="2:14" ht="27.75" customHeight="1">
      <c r="B155" s="429">
        <v>5</v>
      </c>
      <c r="C155" s="558" t="s">
        <v>269</v>
      </c>
      <c r="D155" s="466"/>
      <c r="E155" s="398"/>
      <c r="F155" s="545" t="s">
        <v>25</v>
      </c>
      <c r="G155" s="542">
        <v>4</v>
      </c>
      <c r="H155" s="559"/>
      <c r="I155" s="420"/>
      <c r="J155" s="420"/>
      <c r="K155" s="421"/>
      <c r="L155" s="425"/>
      <c r="M155" s="326">
        <f t="shared" si="47"/>
        <v>0</v>
      </c>
      <c r="N155" s="509">
        <f t="shared" si="48"/>
        <v>0</v>
      </c>
    </row>
    <row r="156" spans="2:14" ht="27.75" customHeight="1">
      <c r="B156" s="429">
        <v>6</v>
      </c>
      <c r="C156" s="558" t="s">
        <v>273</v>
      </c>
      <c r="D156" s="466"/>
      <c r="E156" s="398"/>
      <c r="F156" s="545" t="s">
        <v>25</v>
      </c>
      <c r="G156" s="542">
        <v>2</v>
      </c>
      <c r="H156" s="559"/>
      <c r="I156" s="420"/>
      <c r="J156" s="420"/>
      <c r="K156" s="421"/>
      <c r="L156" s="425"/>
      <c r="M156" s="326">
        <f t="shared" si="47"/>
        <v>0</v>
      </c>
      <c r="N156" s="509">
        <f t="shared" si="48"/>
        <v>0</v>
      </c>
    </row>
    <row r="157" spans="2:14" ht="27.75" customHeight="1">
      <c r="B157" s="429">
        <v>7</v>
      </c>
      <c r="C157" s="558" t="s">
        <v>274</v>
      </c>
      <c r="D157" s="466"/>
      <c r="E157" s="398"/>
      <c r="F157" s="545" t="s">
        <v>25</v>
      </c>
      <c r="G157" s="542">
        <v>2</v>
      </c>
      <c r="H157" s="559"/>
      <c r="I157" s="420"/>
      <c r="J157" s="420"/>
      <c r="K157" s="421"/>
      <c r="L157" s="425"/>
      <c r="M157" s="326">
        <f t="shared" si="47"/>
        <v>0</v>
      </c>
      <c r="N157" s="509">
        <f t="shared" si="48"/>
        <v>0</v>
      </c>
    </row>
    <row r="158" spans="2:14" ht="27.75" customHeight="1">
      <c r="B158" s="429">
        <v>8</v>
      </c>
      <c r="C158" s="558" t="s">
        <v>258</v>
      </c>
      <c r="D158" s="466"/>
      <c r="E158" s="398"/>
      <c r="F158" s="545" t="s">
        <v>25</v>
      </c>
      <c r="G158" s="542">
        <v>2</v>
      </c>
      <c r="H158" s="559"/>
      <c r="I158" s="420"/>
      <c r="J158" s="420"/>
      <c r="K158" s="421"/>
      <c r="L158" s="425"/>
      <c r="M158" s="326">
        <f t="shared" si="47"/>
        <v>0</v>
      </c>
      <c r="N158" s="509">
        <f t="shared" si="48"/>
        <v>0</v>
      </c>
    </row>
    <row r="159" spans="2:14" ht="27.75" customHeight="1">
      <c r="B159" s="429"/>
      <c r="C159" s="561" t="s">
        <v>265</v>
      </c>
      <c r="D159" s="466"/>
      <c r="E159" s="430"/>
      <c r="F159" s="429"/>
      <c r="G159" s="431"/>
      <c r="H159" s="432"/>
      <c r="I159" s="432"/>
      <c r="J159" s="433"/>
      <c r="K159" s="432"/>
      <c r="L159" s="432"/>
      <c r="M159" s="546"/>
      <c r="N159" s="530"/>
    </row>
    <row r="160" spans="2:14" ht="27.75" customHeight="1">
      <c r="B160" s="429">
        <v>1</v>
      </c>
      <c r="C160" s="558" t="s">
        <v>275</v>
      </c>
      <c r="D160" s="466"/>
      <c r="E160" s="398"/>
      <c r="F160" s="545" t="s">
        <v>213</v>
      </c>
      <c r="G160" s="542">
        <v>18</v>
      </c>
      <c r="H160" s="559"/>
      <c r="I160" s="420"/>
      <c r="J160" s="420"/>
      <c r="K160" s="421"/>
      <c r="L160" s="425"/>
      <c r="M160" s="326">
        <f t="shared" ref="M160:M170" si="49">SUM(I160+K160)</f>
        <v>0</v>
      </c>
      <c r="N160" s="509">
        <f t="shared" ref="N160:N170" si="50">(H160+J160)*G160</f>
        <v>0</v>
      </c>
    </row>
    <row r="161" spans="2:14" ht="27.75" customHeight="1">
      <c r="B161" s="429">
        <v>2</v>
      </c>
      <c r="C161" s="558" t="s">
        <v>276</v>
      </c>
      <c r="D161" s="466"/>
      <c r="E161" s="398"/>
      <c r="F161" s="545" t="s">
        <v>213</v>
      </c>
      <c r="G161" s="542">
        <v>18</v>
      </c>
      <c r="H161" s="559"/>
      <c r="I161" s="420"/>
      <c r="J161" s="420"/>
      <c r="K161" s="421"/>
      <c r="L161" s="425"/>
      <c r="M161" s="326">
        <f t="shared" si="49"/>
        <v>0</v>
      </c>
      <c r="N161" s="509">
        <f t="shared" si="50"/>
        <v>0</v>
      </c>
    </row>
    <row r="162" spans="2:14" ht="27.75" customHeight="1">
      <c r="B162" s="429">
        <v>3</v>
      </c>
      <c r="C162" s="547" t="s">
        <v>277</v>
      </c>
      <c r="D162" s="397"/>
      <c r="E162" s="398"/>
      <c r="F162" s="545" t="s">
        <v>213</v>
      </c>
      <c r="G162" s="542">
        <v>18</v>
      </c>
      <c r="H162" s="559"/>
      <c r="I162" s="420"/>
      <c r="J162" s="420"/>
      <c r="K162" s="421"/>
      <c r="L162" s="425"/>
      <c r="M162" s="326">
        <f t="shared" si="49"/>
        <v>0</v>
      </c>
      <c r="N162" s="509">
        <f t="shared" si="50"/>
        <v>0</v>
      </c>
    </row>
    <row r="163" spans="2:14" ht="27.75" customHeight="1">
      <c r="B163" s="429">
        <v>4</v>
      </c>
      <c r="C163" s="547" t="s">
        <v>206</v>
      </c>
      <c r="D163" s="397"/>
      <c r="E163" s="398"/>
      <c r="F163" s="545" t="s">
        <v>80</v>
      </c>
      <c r="G163" s="542">
        <v>1</v>
      </c>
      <c r="H163" s="559"/>
      <c r="I163" s="420"/>
      <c r="J163" s="420"/>
      <c r="K163" s="421"/>
      <c r="L163" s="425"/>
      <c r="M163" s="326">
        <f t="shared" si="49"/>
        <v>0</v>
      </c>
      <c r="N163" s="509">
        <f t="shared" si="50"/>
        <v>0</v>
      </c>
    </row>
    <row r="164" spans="2:14" ht="27.75" customHeight="1">
      <c r="B164" s="429">
        <v>5</v>
      </c>
      <c r="C164" s="547" t="s">
        <v>207</v>
      </c>
      <c r="D164" s="397"/>
      <c r="E164" s="398"/>
      <c r="F164" s="545" t="s">
        <v>80</v>
      </c>
      <c r="G164" s="542">
        <v>1</v>
      </c>
      <c r="H164" s="559"/>
      <c r="I164" s="420"/>
      <c r="J164" s="420"/>
      <c r="K164" s="421"/>
      <c r="L164" s="425"/>
      <c r="M164" s="326">
        <f t="shared" si="49"/>
        <v>0</v>
      </c>
      <c r="N164" s="509">
        <f t="shared" si="50"/>
        <v>0</v>
      </c>
    </row>
    <row r="165" spans="2:14" ht="27.75" customHeight="1">
      <c r="B165" s="429"/>
      <c r="C165" s="563" t="s">
        <v>264</v>
      </c>
      <c r="D165" s="397"/>
      <c r="E165" s="398"/>
      <c r="F165" s="550"/>
      <c r="G165" s="497"/>
      <c r="H165" s="557"/>
      <c r="I165" s="420"/>
      <c r="J165" s="420"/>
      <c r="K165" s="421"/>
      <c r="L165" s="425"/>
      <c r="M165" s="326">
        <f t="shared" si="49"/>
        <v>0</v>
      </c>
      <c r="N165" s="509">
        <f t="shared" si="50"/>
        <v>0</v>
      </c>
    </row>
    <row r="166" spans="2:14" ht="27.75" customHeight="1">
      <c r="B166" s="429">
        <v>1</v>
      </c>
      <c r="C166" s="547" t="s">
        <v>208</v>
      </c>
      <c r="D166" s="397"/>
      <c r="E166" s="398"/>
      <c r="F166" s="545" t="s">
        <v>213</v>
      </c>
      <c r="G166" s="542">
        <f>G162+G161+G160</f>
        <v>54</v>
      </c>
      <c r="H166" s="559"/>
      <c r="I166" s="420"/>
      <c r="J166" s="420"/>
      <c r="K166" s="421"/>
      <c r="L166" s="425"/>
      <c r="M166" s="326">
        <f t="shared" si="49"/>
        <v>0</v>
      </c>
      <c r="N166" s="509">
        <f t="shared" si="50"/>
        <v>0</v>
      </c>
    </row>
    <row r="167" spans="2:14" ht="27.75" customHeight="1">
      <c r="B167" s="429">
        <v>2</v>
      </c>
      <c r="C167" s="547" t="s">
        <v>266</v>
      </c>
      <c r="D167" s="397"/>
      <c r="E167" s="398"/>
      <c r="F167" s="545" t="s">
        <v>213</v>
      </c>
      <c r="G167" s="542">
        <v>40</v>
      </c>
      <c r="H167" s="559"/>
      <c r="I167" s="420"/>
      <c r="J167" s="420"/>
      <c r="K167" s="421"/>
      <c r="L167" s="425"/>
      <c r="M167" s="326">
        <f t="shared" si="49"/>
        <v>0</v>
      </c>
      <c r="N167" s="509">
        <f t="shared" si="50"/>
        <v>0</v>
      </c>
    </row>
    <row r="168" spans="2:14" ht="27.75" customHeight="1">
      <c r="B168" s="429">
        <v>3</v>
      </c>
      <c r="C168" s="547" t="s">
        <v>210</v>
      </c>
      <c r="D168" s="397"/>
      <c r="E168" s="398"/>
      <c r="F168" s="545" t="s">
        <v>25</v>
      </c>
      <c r="G168" s="542">
        <v>2</v>
      </c>
      <c r="H168" s="559"/>
      <c r="I168" s="420"/>
      <c r="J168" s="420"/>
      <c r="K168" s="421"/>
      <c r="L168" s="425"/>
      <c r="M168" s="326">
        <f t="shared" si="49"/>
        <v>0</v>
      </c>
      <c r="N168" s="509">
        <f t="shared" si="50"/>
        <v>0</v>
      </c>
    </row>
    <row r="169" spans="2:14" ht="27.75" customHeight="1">
      <c r="B169" s="429">
        <v>4</v>
      </c>
      <c r="C169" s="547" t="s">
        <v>211</v>
      </c>
      <c r="D169" s="397"/>
      <c r="E169" s="398"/>
      <c r="F169" s="545" t="s">
        <v>214</v>
      </c>
      <c r="G169" s="542">
        <v>20</v>
      </c>
      <c r="H169" s="559"/>
      <c r="I169" s="420"/>
      <c r="J169" s="420"/>
      <c r="K169" s="421"/>
      <c r="L169" s="425"/>
      <c r="M169" s="326">
        <f t="shared" si="49"/>
        <v>0</v>
      </c>
      <c r="N169" s="509">
        <f t="shared" si="50"/>
        <v>0</v>
      </c>
    </row>
    <row r="170" spans="2:14" ht="27.75" customHeight="1">
      <c r="B170" s="429">
        <v>5</v>
      </c>
      <c r="C170" s="547" t="s">
        <v>212</v>
      </c>
      <c r="D170" s="397"/>
      <c r="E170" s="398"/>
      <c r="F170" s="564" t="s">
        <v>80</v>
      </c>
      <c r="G170" s="542">
        <v>1</v>
      </c>
      <c r="H170" s="559"/>
      <c r="I170" s="420"/>
      <c r="J170" s="420"/>
      <c r="K170" s="421"/>
      <c r="L170" s="425"/>
      <c r="M170" s="326">
        <f t="shared" si="49"/>
        <v>0</v>
      </c>
      <c r="N170" s="509">
        <f t="shared" si="50"/>
        <v>0</v>
      </c>
    </row>
    <row r="171" spans="2:14" ht="27.75" customHeight="1">
      <c r="B171" s="429"/>
      <c r="C171" s="565" t="s">
        <v>279</v>
      </c>
      <c r="D171" s="466"/>
      <c r="E171" s="430"/>
      <c r="F171" s="429"/>
      <c r="G171" s="431"/>
      <c r="H171" s="432"/>
      <c r="I171" s="432"/>
      <c r="J171" s="433"/>
      <c r="K171" s="432"/>
      <c r="L171" s="432"/>
      <c r="M171" s="546"/>
      <c r="N171" s="530"/>
    </row>
    <row r="172" spans="2:14" ht="27.75" customHeight="1">
      <c r="B172" s="429"/>
      <c r="C172" s="418" t="s">
        <v>171</v>
      </c>
      <c r="D172" s="466"/>
      <c r="E172" s="430"/>
      <c r="F172" s="429"/>
      <c r="G172" s="431"/>
      <c r="H172" s="432"/>
      <c r="I172" s="432"/>
      <c r="J172" s="433"/>
      <c r="K172" s="469"/>
      <c r="L172" s="432"/>
      <c r="M172" s="546"/>
      <c r="N172" s="530"/>
    </row>
    <row r="173" spans="2:14" ht="27.75" customHeight="1">
      <c r="B173" s="429">
        <v>1</v>
      </c>
      <c r="C173" s="521" t="s">
        <v>248</v>
      </c>
      <c r="D173" s="422"/>
      <c r="E173" s="423"/>
      <c r="F173" s="426" t="s">
        <v>172</v>
      </c>
      <c r="G173" s="522">
        <f>30*4*2</f>
        <v>240</v>
      </c>
      <c r="H173" s="465"/>
      <c r="I173" s="465"/>
      <c r="J173" s="420"/>
      <c r="K173" s="421"/>
      <c r="L173" s="425"/>
      <c r="M173" s="326">
        <f t="shared" ref="M173" si="51">SUM(I173+K173)</f>
        <v>0</v>
      </c>
      <c r="N173" s="509">
        <f t="shared" ref="N173:N176" si="52">(H173+J173)*G173</f>
        <v>0</v>
      </c>
    </row>
    <row r="174" spans="2:14" ht="27.75" customHeight="1">
      <c r="B174" s="429">
        <v>2</v>
      </c>
      <c r="C174" s="521" t="s">
        <v>178</v>
      </c>
      <c r="D174" s="422"/>
      <c r="E174" s="423"/>
      <c r="F174" s="426" t="s">
        <v>172</v>
      </c>
      <c r="G174" s="522">
        <f>(30*2)+(4*10)+(4*10)</f>
        <v>140</v>
      </c>
      <c r="H174" s="465"/>
      <c r="I174" s="465"/>
      <c r="J174" s="420"/>
      <c r="K174" s="421"/>
      <c r="L174" s="425"/>
      <c r="M174" s="326">
        <f t="shared" ref="M174" si="53">SUM(I174+K174)</f>
        <v>0</v>
      </c>
      <c r="N174" s="509">
        <f t="shared" si="52"/>
        <v>0</v>
      </c>
    </row>
    <row r="175" spans="2:14" ht="27.75" customHeight="1">
      <c r="B175" s="429">
        <v>3</v>
      </c>
      <c r="C175" s="521" t="s">
        <v>179</v>
      </c>
      <c r="D175" s="422"/>
      <c r="E175" s="423"/>
      <c r="F175" s="426" t="s">
        <v>172</v>
      </c>
      <c r="G175" s="522">
        <f>(30*3*2)+(4*10)+(1*10)+(2*10)+(3*10)+(4*10)+(1*10)+(2*10)+(3*10)</f>
        <v>380</v>
      </c>
      <c r="H175" s="465"/>
      <c r="I175" s="465"/>
      <c r="J175" s="420"/>
      <c r="K175" s="421"/>
      <c r="L175" s="425"/>
      <c r="M175" s="326">
        <f>SUM(I175+K175)</f>
        <v>0</v>
      </c>
      <c r="N175" s="509">
        <f t="shared" si="52"/>
        <v>0</v>
      </c>
    </row>
    <row r="176" spans="2:14" ht="27.75" customHeight="1">
      <c r="B176" s="429">
        <v>4</v>
      </c>
      <c r="C176" s="523" t="s">
        <v>180</v>
      </c>
      <c r="D176" s="375"/>
      <c r="E176" s="423"/>
      <c r="F176" s="464" t="s">
        <v>80</v>
      </c>
      <c r="G176" s="413">
        <v>1</v>
      </c>
      <c r="H176" s="420"/>
      <c r="I176" s="420"/>
      <c r="J176" s="420"/>
      <c r="K176" s="421"/>
      <c r="L176" s="417"/>
      <c r="M176" s="326">
        <f t="shared" ref="M176" si="54">SUM(I176+K176)</f>
        <v>0</v>
      </c>
      <c r="N176" s="509">
        <f t="shared" si="52"/>
        <v>0</v>
      </c>
    </row>
    <row r="177" spans="2:14" ht="27.75" customHeight="1">
      <c r="B177" s="429"/>
      <c r="C177" s="168" t="s">
        <v>173</v>
      </c>
      <c r="D177" s="422"/>
      <c r="E177" s="423"/>
      <c r="F177" s="429"/>
      <c r="G177" s="431"/>
      <c r="H177" s="432"/>
      <c r="I177" s="432"/>
      <c r="J177" s="433"/>
      <c r="K177" s="469"/>
      <c r="L177" s="432"/>
      <c r="M177" s="546"/>
      <c r="N177" s="530"/>
    </row>
    <row r="178" spans="2:14" ht="27.75" customHeight="1">
      <c r="B178" s="429">
        <v>1</v>
      </c>
      <c r="C178" s="521" t="s">
        <v>278</v>
      </c>
      <c r="D178" s="422"/>
      <c r="E178" s="423"/>
      <c r="F178" s="426" t="s">
        <v>172</v>
      </c>
      <c r="G178" s="549">
        <f>(30*2)</f>
        <v>60</v>
      </c>
      <c r="H178" s="465"/>
      <c r="I178" s="420"/>
      <c r="J178" s="420"/>
      <c r="K178" s="421"/>
      <c r="L178" s="425"/>
      <c r="M178" s="326">
        <f t="shared" ref="M178" si="55">SUM(I178+K178)</f>
        <v>0</v>
      </c>
      <c r="N178" s="509">
        <f t="shared" ref="N178:N180" si="56">(H178+J178)*G178</f>
        <v>0</v>
      </c>
    </row>
    <row r="179" spans="2:14" ht="27.75" customHeight="1">
      <c r="B179" s="429">
        <v>2</v>
      </c>
      <c r="C179" s="521" t="s">
        <v>175</v>
      </c>
      <c r="D179" s="422"/>
      <c r="E179" s="423"/>
      <c r="F179" s="426" t="s">
        <v>172</v>
      </c>
      <c r="G179" s="549">
        <f>(30*2)+(10*8)</f>
        <v>140</v>
      </c>
      <c r="H179" s="465"/>
      <c r="I179" s="420"/>
      <c r="J179" s="420"/>
      <c r="K179" s="421"/>
      <c r="L179" s="425"/>
      <c r="M179" s="326">
        <f t="shared" ref="M179" si="57">SUM(I179+K179)</f>
        <v>0</v>
      </c>
      <c r="N179" s="509">
        <f t="shared" si="56"/>
        <v>0</v>
      </c>
    </row>
    <row r="180" spans="2:14" ht="27.75" customHeight="1">
      <c r="B180" s="429">
        <v>3</v>
      </c>
      <c r="C180" s="523" t="s">
        <v>180</v>
      </c>
      <c r="D180" s="375"/>
      <c r="E180" s="423"/>
      <c r="F180" s="464" t="s">
        <v>80</v>
      </c>
      <c r="G180" s="413">
        <v>1</v>
      </c>
      <c r="H180" s="420"/>
      <c r="I180" s="420"/>
      <c r="J180" s="420"/>
      <c r="K180" s="421"/>
      <c r="L180" s="417"/>
      <c r="M180" s="326">
        <f t="shared" ref="M180" si="58">SUM(I180+K180)</f>
        <v>0</v>
      </c>
      <c r="N180" s="509">
        <f t="shared" si="56"/>
        <v>0</v>
      </c>
    </row>
    <row r="181" spans="2:14" ht="27.75" customHeight="1">
      <c r="B181" s="429"/>
      <c r="C181" s="561" t="s">
        <v>297</v>
      </c>
      <c r="D181" s="422"/>
      <c r="E181" s="423"/>
      <c r="F181" s="545"/>
      <c r="G181" s="549"/>
      <c r="H181" s="549"/>
      <c r="I181" s="410"/>
      <c r="J181" s="410"/>
      <c r="K181" s="460"/>
      <c r="L181" s="413"/>
      <c r="M181" s="326"/>
      <c r="N181" s="566"/>
    </row>
    <row r="182" spans="2:14" ht="27.75" customHeight="1">
      <c r="B182" s="429">
        <v>1</v>
      </c>
      <c r="C182" s="567" t="s">
        <v>280</v>
      </c>
      <c r="D182" s="568"/>
      <c r="E182" s="430"/>
      <c r="F182" s="569" t="s">
        <v>25</v>
      </c>
      <c r="G182" s="570">
        <v>2</v>
      </c>
      <c r="H182" s="571"/>
      <c r="I182" s="571"/>
      <c r="J182" s="571"/>
      <c r="K182" s="571"/>
      <c r="L182" s="571"/>
      <c r="M182" s="326">
        <f t="shared" ref="M182:M199" si="59">SUM(I182+K182)</f>
        <v>0</v>
      </c>
      <c r="N182" s="566">
        <f t="shared" ref="N182:N199" si="60">(H182+J182)*G182</f>
        <v>0</v>
      </c>
    </row>
    <row r="183" spans="2:14" ht="27.75" customHeight="1">
      <c r="B183" s="429">
        <v>2</v>
      </c>
      <c r="C183" s="567" t="s">
        <v>281</v>
      </c>
      <c r="D183" s="568"/>
      <c r="E183" s="430"/>
      <c r="F183" s="569" t="s">
        <v>25</v>
      </c>
      <c r="G183" s="570">
        <v>2</v>
      </c>
      <c r="H183" s="571"/>
      <c r="I183" s="571"/>
      <c r="J183" s="571"/>
      <c r="K183" s="571"/>
      <c r="L183" s="571"/>
      <c r="M183" s="326">
        <f t="shared" si="59"/>
        <v>0</v>
      </c>
      <c r="N183" s="566">
        <f t="shared" si="60"/>
        <v>0</v>
      </c>
    </row>
    <row r="184" spans="2:14" ht="27.75" customHeight="1">
      <c r="B184" s="429">
        <v>3</v>
      </c>
      <c r="C184" s="567" t="s">
        <v>282</v>
      </c>
      <c r="D184" s="568"/>
      <c r="E184" s="430"/>
      <c r="F184" s="569" t="s">
        <v>25</v>
      </c>
      <c r="G184" s="570">
        <v>2</v>
      </c>
      <c r="H184" s="571"/>
      <c r="I184" s="571"/>
      <c r="J184" s="571"/>
      <c r="K184" s="571"/>
      <c r="L184" s="571"/>
      <c r="M184" s="326">
        <f t="shared" si="59"/>
        <v>0</v>
      </c>
      <c r="N184" s="566">
        <f t="shared" si="60"/>
        <v>0</v>
      </c>
    </row>
    <row r="185" spans="2:14" ht="27.75" customHeight="1">
      <c r="B185" s="429"/>
      <c r="C185" s="572" t="s">
        <v>283</v>
      </c>
      <c r="D185" s="573"/>
      <c r="E185" s="430"/>
      <c r="F185" s="569"/>
      <c r="G185" s="570"/>
      <c r="H185" s="571"/>
      <c r="I185" s="571"/>
      <c r="J185" s="571"/>
      <c r="K185" s="571"/>
      <c r="L185" s="571"/>
      <c r="M185" s="326">
        <f t="shared" si="59"/>
        <v>0</v>
      </c>
      <c r="N185" s="566">
        <f t="shared" si="60"/>
        <v>0</v>
      </c>
    </row>
    <row r="186" spans="2:14" ht="27.75" customHeight="1">
      <c r="B186" s="429">
        <v>1</v>
      </c>
      <c r="C186" s="567" t="s">
        <v>284</v>
      </c>
      <c r="D186" s="568"/>
      <c r="E186" s="430"/>
      <c r="F186" s="569" t="s">
        <v>25</v>
      </c>
      <c r="G186" s="570">
        <v>2</v>
      </c>
      <c r="H186" s="571"/>
      <c r="I186" s="571"/>
      <c r="J186" s="571"/>
      <c r="K186" s="571"/>
      <c r="L186" s="571"/>
      <c r="M186" s="326">
        <f t="shared" si="59"/>
        <v>0</v>
      </c>
      <c r="N186" s="566">
        <f t="shared" si="60"/>
        <v>0</v>
      </c>
    </row>
    <row r="187" spans="2:14" ht="27.75" customHeight="1">
      <c r="B187" s="429">
        <v>2</v>
      </c>
      <c r="C187" s="567" t="s">
        <v>285</v>
      </c>
      <c r="D187" s="568"/>
      <c r="E187" s="430"/>
      <c r="F187" s="569" t="s">
        <v>25</v>
      </c>
      <c r="G187" s="570">
        <v>2</v>
      </c>
      <c r="H187" s="571"/>
      <c r="I187" s="571"/>
      <c r="J187" s="571"/>
      <c r="K187" s="571"/>
      <c r="L187" s="571"/>
      <c r="M187" s="326">
        <f t="shared" si="59"/>
        <v>0</v>
      </c>
      <c r="N187" s="566">
        <f t="shared" si="60"/>
        <v>0</v>
      </c>
    </row>
    <row r="188" spans="2:14" ht="27.75" customHeight="1">
      <c r="B188" s="429">
        <v>3</v>
      </c>
      <c r="C188" s="567" t="s">
        <v>286</v>
      </c>
      <c r="D188" s="568"/>
      <c r="E188" s="430"/>
      <c r="F188" s="569" t="s">
        <v>25</v>
      </c>
      <c r="G188" s="570">
        <v>2</v>
      </c>
      <c r="H188" s="571"/>
      <c r="I188" s="571"/>
      <c r="J188" s="571"/>
      <c r="K188" s="571"/>
      <c r="L188" s="571"/>
      <c r="M188" s="326">
        <f t="shared" si="59"/>
        <v>0</v>
      </c>
      <c r="N188" s="566">
        <f t="shared" si="60"/>
        <v>0</v>
      </c>
    </row>
    <row r="189" spans="2:14" ht="27.75" customHeight="1">
      <c r="B189" s="429"/>
      <c r="C189" s="572" t="s">
        <v>287</v>
      </c>
      <c r="D189" s="574"/>
      <c r="E189" s="430"/>
      <c r="F189" s="569"/>
      <c r="G189" s="570"/>
      <c r="H189" s="571"/>
      <c r="I189" s="571"/>
      <c r="J189" s="571"/>
      <c r="K189" s="571"/>
      <c r="L189" s="571"/>
      <c r="M189" s="326">
        <f t="shared" si="59"/>
        <v>0</v>
      </c>
      <c r="N189" s="566">
        <f t="shared" si="60"/>
        <v>0</v>
      </c>
    </row>
    <row r="190" spans="2:14" ht="27.75" customHeight="1">
      <c r="B190" s="429">
        <v>1</v>
      </c>
      <c r="C190" s="575" t="s">
        <v>288</v>
      </c>
      <c r="D190" s="576"/>
      <c r="E190" s="430"/>
      <c r="F190" s="569" t="s">
        <v>25</v>
      </c>
      <c r="G190" s="570">
        <v>2</v>
      </c>
      <c r="H190" s="571"/>
      <c r="I190" s="571"/>
      <c r="J190" s="571"/>
      <c r="K190" s="571"/>
      <c r="L190" s="571"/>
      <c r="M190" s="326">
        <f t="shared" si="59"/>
        <v>0</v>
      </c>
      <c r="N190" s="566">
        <f t="shared" si="60"/>
        <v>0</v>
      </c>
    </row>
    <row r="191" spans="2:14" ht="27.75" customHeight="1">
      <c r="B191" s="429">
        <v>2</v>
      </c>
      <c r="C191" s="575" t="s">
        <v>289</v>
      </c>
      <c r="D191" s="576"/>
      <c r="E191" s="430"/>
      <c r="F191" s="569" t="s">
        <v>25</v>
      </c>
      <c r="G191" s="570">
        <v>2</v>
      </c>
      <c r="H191" s="571"/>
      <c r="I191" s="571"/>
      <c r="J191" s="571"/>
      <c r="K191" s="571"/>
      <c r="L191" s="571"/>
      <c r="M191" s="326">
        <f t="shared" si="59"/>
        <v>0</v>
      </c>
      <c r="N191" s="566">
        <f t="shared" si="60"/>
        <v>0</v>
      </c>
    </row>
    <row r="192" spans="2:14" ht="27.75" customHeight="1">
      <c r="B192" s="429">
        <v>3</v>
      </c>
      <c r="C192" s="573" t="s">
        <v>290</v>
      </c>
      <c r="D192" s="576"/>
      <c r="E192" s="430"/>
      <c r="F192" s="569" t="s">
        <v>25</v>
      </c>
      <c r="G192" s="570">
        <v>2</v>
      </c>
      <c r="H192" s="571"/>
      <c r="I192" s="571"/>
      <c r="J192" s="571"/>
      <c r="K192" s="571"/>
      <c r="L192" s="571"/>
      <c r="M192" s="326">
        <f t="shared" si="59"/>
        <v>0</v>
      </c>
      <c r="N192" s="566">
        <f t="shared" si="60"/>
        <v>0</v>
      </c>
    </row>
    <row r="193" spans="2:14" ht="27.75" customHeight="1">
      <c r="B193" s="429">
        <v>4</v>
      </c>
      <c r="C193" s="573" t="s">
        <v>291</v>
      </c>
      <c r="D193" s="576"/>
      <c r="E193" s="430"/>
      <c r="F193" s="569" t="s">
        <v>25</v>
      </c>
      <c r="G193" s="570">
        <v>2</v>
      </c>
      <c r="H193" s="571"/>
      <c r="I193" s="571"/>
      <c r="J193" s="571"/>
      <c r="K193" s="571"/>
      <c r="L193" s="571"/>
      <c r="M193" s="326">
        <f t="shared" si="59"/>
        <v>0</v>
      </c>
      <c r="N193" s="566">
        <f t="shared" si="60"/>
        <v>0</v>
      </c>
    </row>
    <row r="194" spans="2:14" ht="27.75" customHeight="1">
      <c r="B194" s="429">
        <v>5</v>
      </c>
      <c r="C194" s="576" t="s">
        <v>292</v>
      </c>
      <c r="D194" s="576"/>
      <c r="E194" s="430"/>
      <c r="F194" s="569" t="s">
        <v>25</v>
      </c>
      <c r="G194" s="570">
        <v>4</v>
      </c>
      <c r="H194" s="571"/>
      <c r="I194" s="571"/>
      <c r="J194" s="571"/>
      <c r="K194" s="571"/>
      <c r="L194" s="571"/>
      <c r="M194" s="326">
        <f t="shared" si="59"/>
        <v>0</v>
      </c>
      <c r="N194" s="566">
        <f t="shared" si="60"/>
        <v>0</v>
      </c>
    </row>
    <row r="195" spans="2:14" ht="27.75" customHeight="1">
      <c r="B195" s="429">
        <v>6</v>
      </c>
      <c r="C195" s="576" t="s">
        <v>293</v>
      </c>
      <c r="D195" s="576"/>
      <c r="E195" s="430"/>
      <c r="F195" s="569" t="s">
        <v>25</v>
      </c>
      <c r="G195" s="570">
        <v>2</v>
      </c>
      <c r="H195" s="571"/>
      <c r="I195" s="571"/>
      <c r="J195" s="571"/>
      <c r="K195" s="571"/>
      <c r="L195" s="571"/>
      <c r="M195" s="326">
        <f t="shared" si="59"/>
        <v>0</v>
      </c>
      <c r="N195" s="566">
        <f t="shared" si="60"/>
        <v>0</v>
      </c>
    </row>
    <row r="196" spans="2:14" ht="27.75" customHeight="1">
      <c r="B196" s="429">
        <v>7</v>
      </c>
      <c r="C196" s="576" t="s">
        <v>294</v>
      </c>
      <c r="D196" s="576"/>
      <c r="E196" s="430"/>
      <c r="F196" s="569" t="s">
        <v>25</v>
      </c>
      <c r="G196" s="570">
        <v>2</v>
      </c>
      <c r="H196" s="571"/>
      <c r="I196" s="571"/>
      <c r="J196" s="571"/>
      <c r="K196" s="571"/>
      <c r="L196" s="571"/>
      <c r="M196" s="326">
        <f t="shared" si="59"/>
        <v>0</v>
      </c>
      <c r="N196" s="566">
        <f t="shared" si="60"/>
        <v>0</v>
      </c>
    </row>
    <row r="197" spans="2:14" ht="27.75" customHeight="1">
      <c r="B197" s="429">
        <v>8</v>
      </c>
      <c r="C197" s="576" t="s">
        <v>295</v>
      </c>
      <c r="D197" s="576"/>
      <c r="E197" s="430"/>
      <c r="F197" s="569" t="s">
        <v>25</v>
      </c>
      <c r="G197" s="570">
        <v>2</v>
      </c>
      <c r="H197" s="571"/>
      <c r="I197" s="571"/>
      <c r="J197" s="571"/>
      <c r="K197" s="571"/>
      <c r="L197" s="571"/>
      <c r="M197" s="326">
        <f t="shared" si="59"/>
        <v>0</v>
      </c>
      <c r="N197" s="566">
        <f t="shared" si="60"/>
        <v>0</v>
      </c>
    </row>
    <row r="198" spans="2:14" ht="27.75" customHeight="1">
      <c r="B198" s="429">
        <v>9</v>
      </c>
      <c r="C198" s="576" t="s">
        <v>296</v>
      </c>
      <c r="D198" s="576"/>
      <c r="E198" s="430"/>
      <c r="F198" s="569" t="s">
        <v>25</v>
      </c>
      <c r="G198" s="570">
        <v>2</v>
      </c>
      <c r="H198" s="571"/>
      <c r="I198" s="571"/>
      <c r="J198" s="571"/>
      <c r="K198" s="571"/>
      <c r="L198" s="571"/>
      <c r="M198" s="326">
        <f t="shared" si="59"/>
        <v>0</v>
      </c>
      <c r="N198" s="566">
        <f t="shared" si="60"/>
        <v>0</v>
      </c>
    </row>
    <row r="199" spans="2:14" ht="27.75" customHeight="1">
      <c r="B199" s="429">
        <v>10</v>
      </c>
      <c r="C199" s="562" t="s">
        <v>215</v>
      </c>
      <c r="D199" s="466"/>
      <c r="E199" s="430"/>
      <c r="F199" s="545" t="s">
        <v>25</v>
      </c>
      <c r="G199" s="549">
        <v>2</v>
      </c>
      <c r="H199" s="549"/>
      <c r="I199" s="410"/>
      <c r="J199" s="410"/>
      <c r="K199" s="460"/>
      <c r="L199" s="413"/>
      <c r="M199" s="326">
        <f t="shared" si="59"/>
        <v>0</v>
      </c>
      <c r="N199" s="566">
        <f t="shared" si="60"/>
        <v>0</v>
      </c>
    </row>
    <row r="200" spans="2:14" ht="27.75" customHeight="1">
      <c r="B200" s="429"/>
      <c r="C200" s="428"/>
      <c r="D200" s="397"/>
      <c r="E200" s="430"/>
      <c r="F200" s="429"/>
      <c r="G200" s="431"/>
      <c r="H200" s="432"/>
      <c r="I200" s="432"/>
      <c r="J200" s="433"/>
      <c r="K200" s="432"/>
      <c r="L200" s="432"/>
      <c r="M200" s="546"/>
      <c r="N200" s="530"/>
    </row>
    <row r="201" spans="2:14" ht="27.75" customHeight="1">
      <c r="B201" s="577"/>
      <c r="C201" s="634" t="s">
        <v>113</v>
      </c>
      <c r="D201" s="635"/>
      <c r="E201" s="636"/>
      <c r="F201" s="142"/>
      <c r="G201" s="143"/>
      <c r="H201" s="143"/>
      <c r="I201" s="136"/>
      <c r="J201" s="137"/>
      <c r="K201" s="136"/>
      <c r="L201" s="136"/>
      <c r="M201" s="333">
        <f>SUM(I201+K201)</f>
        <v>0</v>
      </c>
      <c r="N201" s="317">
        <f>SUM(N102:N200)</f>
        <v>0</v>
      </c>
    </row>
    <row r="202" spans="2:14" ht="27.75" customHeight="1">
      <c r="B202" s="429"/>
      <c r="C202" s="578" t="s">
        <v>299</v>
      </c>
      <c r="D202" s="466"/>
      <c r="E202" s="430"/>
      <c r="F202" s="429"/>
      <c r="G202" s="431"/>
      <c r="H202" s="432"/>
      <c r="I202" s="432"/>
      <c r="J202" s="433"/>
      <c r="K202" s="432"/>
      <c r="L202" s="432"/>
      <c r="M202" s="546"/>
      <c r="N202" s="530"/>
    </row>
    <row r="203" spans="2:14" ht="27.75" customHeight="1">
      <c r="B203" s="429"/>
      <c r="C203" s="631" t="s">
        <v>309</v>
      </c>
      <c r="D203" s="632"/>
      <c r="E203" s="633"/>
      <c r="F203" s="496"/>
      <c r="G203" s="542"/>
      <c r="H203" s="549"/>
      <c r="I203" s="420"/>
      <c r="J203" s="420"/>
      <c r="K203" s="421"/>
      <c r="L203" s="425"/>
      <c r="M203" s="326"/>
      <c r="N203" s="509"/>
    </row>
    <row r="204" spans="2:14" ht="27.75" customHeight="1">
      <c r="B204" s="429">
        <v>1</v>
      </c>
      <c r="C204" s="637" t="s">
        <v>312</v>
      </c>
      <c r="D204" s="638"/>
      <c r="E204" s="639"/>
      <c r="F204" s="579" t="s">
        <v>25</v>
      </c>
      <c r="G204" s="580">
        <v>4</v>
      </c>
      <c r="H204" s="581"/>
      <c r="I204" s="473"/>
      <c r="J204" s="473"/>
      <c r="K204" s="474"/>
      <c r="L204" s="475"/>
      <c r="M204" s="326">
        <f t="shared" ref="M204:M207" si="61">SUM(I204+K204)</f>
        <v>0</v>
      </c>
      <c r="N204" s="509">
        <f t="shared" ref="N204:N207" si="62">(H204+J204)*G204</f>
        <v>0</v>
      </c>
    </row>
    <row r="205" spans="2:14" ht="27.75" customHeight="1">
      <c r="B205" s="429">
        <v>2</v>
      </c>
      <c r="C205" s="637" t="s">
        <v>313</v>
      </c>
      <c r="D205" s="638"/>
      <c r="E205" s="639"/>
      <c r="F205" s="579" t="s">
        <v>25</v>
      </c>
      <c r="G205" s="580">
        <v>2</v>
      </c>
      <c r="H205" s="581"/>
      <c r="I205" s="473"/>
      <c r="J205" s="473"/>
      <c r="K205" s="474"/>
      <c r="L205" s="475"/>
      <c r="M205" s="326">
        <f t="shared" si="61"/>
        <v>0</v>
      </c>
      <c r="N205" s="509">
        <f t="shared" si="62"/>
        <v>0</v>
      </c>
    </row>
    <row r="206" spans="2:14" ht="27.75" customHeight="1">
      <c r="B206" s="429">
        <v>3</v>
      </c>
      <c r="C206" s="637" t="s">
        <v>314</v>
      </c>
      <c r="D206" s="638"/>
      <c r="E206" s="639"/>
      <c r="F206" s="579" t="s">
        <v>25</v>
      </c>
      <c r="G206" s="580">
        <v>2</v>
      </c>
      <c r="H206" s="581"/>
      <c r="I206" s="473"/>
      <c r="J206" s="473"/>
      <c r="K206" s="474"/>
      <c r="L206" s="475"/>
      <c r="M206" s="326">
        <f t="shared" si="61"/>
        <v>0</v>
      </c>
      <c r="N206" s="509">
        <f t="shared" si="62"/>
        <v>0</v>
      </c>
    </row>
    <row r="207" spans="2:14" ht="27.75" customHeight="1">
      <c r="B207" s="429">
        <v>4</v>
      </c>
      <c r="C207" s="637" t="s">
        <v>315</v>
      </c>
      <c r="D207" s="638"/>
      <c r="E207" s="639"/>
      <c r="F207" s="579" t="s">
        <v>25</v>
      </c>
      <c r="G207" s="580">
        <v>4</v>
      </c>
      <c r="H207" s="581"/>
      <c r="I207" s="473"/>
      <c r="J207" s="473"/>
      <c r="K207" s="474"/>
      <c r="L207" s="475"/>
      <c r="M207" s="326">
        <f t="shared" si="61"/>
        <v>0</v>
      </c>
      <c r="N207" s="509">
        <f t="shared" si="62"/>
        <v>0</v>
      </c>
    </row>
    <row r="208" spans="2:14" ht="27.75" customHeight="1">
      <c r="B208" s="429"/>
      <c r="C208" s="631" t="s">
        <v>300</v>
      </c>
      <c r="D208" s="632"/>
      <c r="E208" s="633"/>
      <c r="F208" s="476"/>
      <c r="G208" s="581"/>
      <c r="H208" s="581"/>
      <c r="I208" s="400"/>
      <c r="J208" s="400"/>
      <c r="K208" s="471"/>
      <c r="L208" s="448"/>
      <c r="M208" s="326"/>
      <c r="N208" s="566"/>
    </row>
    <row r="209" spans="2:14" ht="27.75" customHeight="1">
      <c r="B209" s="429">
        <v>1</v>
      </c>
      <c r="C209" s="637" t="s">
        <v>301</v>
      </c>
      <c r="D209" s="638"/>
      <c r="E209" s="639"/>
      <c r="F209" s="477" t="s">
        <v>172</v>
      </c>
      <c r="G209" s="581">
        <f>(30*3)*2</f>
        <v>180</v>
      </c>
      <c r="H209" s="581"/>
      <c r="I209" s="400"/>
      <c r="J209" s="400"/>
      <c r="K209" s="471"/>
      <c r="L209" s="448"/>
      <c r="M209" s="326">
        <f t="shared" ref="M209:M212" si="63">SUM(I209+K209)</f>
        <v>0</v>
      </c>
      <c r="N209" s="566">
        <f t="shared" ref="N209:N212" si="64">(H209+J209)*G209</f>
        <v>0</v>
      </c>
    </row>
    <row r="210" spans="2:14" ht="27.75" customHeight="1">
      <c r="B210" s="429">
        <v>2</v>
      </c>
      <c r="C210" s="637" t="s">
        <v>303</v>
      </c>
      <c r="D210" s="638"/>
      <c r="E210" s="639"/>
      <c r="F210" s="477" t="s">
        <v>80</v>
      </c>
      <c r="G210" s="581">
        <v>1</v>
      </c>
      <c r="H210" s="581"/>
      <c r="I210" s="473"/>
      <c r="J210" s="473"/>
      <c r="K210" s="474"/>
      <c r="L210" s="475"/>
      <c r="M210" s="326">
        <f t="shared" si="63"/>
        <v>0</v>
      </c>
      <c r="N210" s="509">
        <f t="shared" si="64"/>
        <v>0</v>
      </c>
    </row>
    <row r="211" spans="2:14" ht="27.75" customHeight="1">
      <c r="B211" s="429">
        <v>3</v>
      </c>
      <c r="C211" s="637" t="s">
        <v>304</v>
      </c>
      <c r="D211" s="638"/>
      <c r="E211" s="639"/>
      <c r="F211" s="477" t="s">
        <v>80</v>
      </c>
      <c r="G211" s="581">
        <v>1</v>
      </c>
      <c r="H211" s="581"/>
      <c r="I211" s="473"/>
      <c r="J211" s="473"/>
      <c r="K211" s="474"/>
      <c r="L211" s="475"/>
      <c r="M211" s="326">
        <f t="shared" si="63"/>
        <v>0</v>
      </c>
      <c r="N211" s="509">
        <f t="shared" si="64"/>
        <v>0</v>
      </c>
    </row>
    <row r="212" spans="2:14" ht="27.75" customHeight="1">
      <c r="B212" s="429">
        <v>4</v>
      </c>
      <c r="C212" s="637" t="s">
        <v>305</v>
      </c>
      <c r="D212" s="638"/>
      <c r="E212" s="639"/>
      <c r="F212" s="477" t="s">
        <v>80</v>
      </c>
      <c r="G212" s="581">
        <v>1</v>
      </c>
      <c r="H212" s="581"/>
      <c r="I212" s="473"/>
      <c r="J212" s="473"/>
      <c r="K212" s="474"/>
      <c r="L212" s="475"/>
      <c r="M212" s="326">
        <f t="shared" si="63"/>
        <v>0</v>
      </c>
      <c r="N212" s="509">
        <f t="shared" si="64"/>
        <v>0</v>
      </c>
    </row>
    <row r="213" spans="2:14" ht="27.75" customHeight="1">
      <c r="B213" s="429"/>
      <c r="C213" s="631" t="s">
        <v>306</v>
      </c>
      <c r="D213" s="632"/>
      <c r="E213" s="633"/>
      <c r="F213" s="476"/>
      <c r="G213" s="581"/>
      <c r="H213" s="581"/>
      <c r="I213" s="400"/>
      <c r="J213" s="400"/>
      <c r="K213" s="471"/>
      <c r="L213" s="448"/>
      <c r="M213" s="326"/>
      <c r="N213" s="566"/>
    </row>
    <row r="214" spans="2:14" ht="27.75" customHeight="1">
      <c r="B214" s="429">
        <v>1</v>
      </c>
      <c r="C214" s="637" t="s">
        <v>302</v>
      </c>
      <c r="D214" s="638"/>
      <c r="E214" s="639"/>
      <c r="F214" s="477" t="s">
        <v>172</v>
      </c>
      <c r="G214" s="581">
        <f>30*2</f>
        <v>60</v>
      </c>
      <c r="H214" s="581"/>
      <c r="I214" s="400"/>
      <c r="J214" s="400"/>
      <c r="K214" s="471"/>
      <c r="L214" s="448"/>
      <c r="M214" s="326">
        <f t="shared" ref="M214:M217" si="65">SUM(I214+K214)</f>
        <v>0</v>
      </c>
      <c r="N214" s="566">
        <f t="shared" ref="N214:N217" si="66">(H214+J214)*G214</f>
        <v>0</v>
      </c>
    </row>
    <row r="215" spans="2:14" ht="27.75" customHeight="1">
      <c r="B215" s="429">
        <v>2</v>
      </c>
      <c r="C215" s="637" t="s">
        <v>303</v>
      </c>
      <c r="D215" s="638"/>
      <c r="E215" s="639"/>
      <c r="F215" s="477" t="s">
        <v>80</v>
      </c>
      <c r="G215" s="581">
        <v>1</v>
      </c>
      <c r="H215" s="581"/>
      <c r="I215" s="473"/>
      <c r="J215" s="473"/>
      <c r="K215" s="474"/>
      <c r="L215" s="475"/>
      <c r="M215" s="326">
        <f t="shared" si="65"/>
        <v>0</v>
      </c>
      <c r="N215" s="509">
        <f t="shared" si="66"/>
        <v>0</v>
      </c>
    </row>
    <row r="216" spans="2:14" ht="27.75" customHeight="1">
      <c r="B216" s="429">
        <v>3</v>
      </c>
      <c r="C216" s="637" t="s">
        <v>304</v>
      </c>
      <c r="D216" s="638"/>
      <c r="E216" s="639"/>
      <c r="F216" s="477" t="s">
        <v>80</v>
      </c>
      <c r="G216" s="581">
        <v>1</v>
      </c>
      <c r="H216" s="581"/>
      <c r="I216" s="473"/>
      <c r="J216" s="473"/>
      <c r="K216" s="474"/>
      <c r="L216" s="475"/>
      <c r="M216" s="326">
        <f t="shared" si="65"/>
        <v>0</v>
      </c>
      <c r="N216" s="509">
        <f t="shared" si="66"/>
        <v>0</v>
      </c>
    </row>
    <row r="217" spans="2:14" ht="27.75" customHeight="1">
      <c r="B217" s="429">
        <v>4</v>
      </c>
      <c r="C217" s="637" t="s">
        <v>305</v>
      </c>
      <c r="D217" s="638"/>
      <c r="E217" s="639"/>
      <c r="F217" s="579" t="s">
        <v>80</v>
      </c>
      <c r="G217" s="580">
        <v>1</v>
      </c>
      <c r="H217" s="581"/>
      <c r="I217" s="473"/>
      <c r="J217" s="473"/>
      <c r="K217" s="474"/>
      <c r="L217" s="475"/>
      <c r="M217" s="326">
        <f t="shared" si="65"/>
        <v>0</v>
      </c>
      <c r="N217" s="509">
        <f t="shared" si="66"/>
        <v>0</v>
      </c>
    </row>
    <row r="218" spans="2:14" ht="27.75" customHeight="1">
      <c r="B218" s="429"/>
      <c r="C218" s="631" t="s">
        <v>307</v>
      </c>
      <c r="D218" s="632"/>
      <c r="E218" s="633"/>
      <c r="F218" s="579"/>
      <c r="G218" s="580"/>
      <c r="H218" s="581"/>
      <c r="I218" s="473"/>
      <c r="J218" s="473"/>
      <c r="K218" s="474"/>
      <c r="L218" s="475"/>
      <c r="M218" s="326"/>
      <c r="N218" s="509"/>
    </row>
    <row r="219" spans="2:14" ht="27.75" customHeight="1">
      <c r="B219" s="429">
        <v>1</v>
      </c>
      <c r="C219" s="582" t="s">
        <v>310</v>
      </c>
      <c r="D219" s="466"/>
      <c r="E219" s="430"/>
      <c r="F219" s="477" t="s">
        <v>25</v>
      </c>
      <c r="G219" s="581">
        <v>1</v>
      </c>
      <c r="H219" s="581"/>
      <c r="I219" s="400"/>
      <c r="J219" s="400"/>
      <c r="K219" s="471"/>
      <c r="L219" s="448"/>
      <c r="M219" s="583">
        <f t="shared" ref="M219" si="67">SUM(I219+K219)</f>
        <v>0</v>
      </c>
      <c r="N219" s="566">
        <f t="shared" ref="N219" si="68">(H219+J219)*G219</f>
        <v>0</v>
      </c>
    </row>
    <row r="220" spans="2:14" ht="27.75" customHeight="1">
      <c r="B220" s="429">
        <v>2</v>
      </c>
      <c r="C220" s="582" t="s">
        <v>311</v>
      </c>
      <c r="D220" s="466"/>
      <c r="E220" s="430"/>
      <c r="F220" s="579"/>
      <c r="G220" s="580"/>
      <c r="H220" s="581"/>
      <c r="I220" s="473"/>
      <c r="J220" s="473"/>
      <c r="K220" s="474"/>
      <c r="L220" s="475"/>
      <c r="M220" s="326"/>
      <c r="N220" s="509"/>
    </row>
    <row r="221" spans="2:14" ht="27.75" customHeight="1">
      <c r="B221" s="429"/>
      <c r="C221" s="637" t="s">
        <v>301</v>
      </c>
      <c r="D221" s="638"/>
      <c r="E221" s="639"/>
      <c r="F221" s="579" t="s">
        <v>25</v>
      </c>
      <c r="G221" s="580">
        <v>6</v>
      </c>
      <c r="H221" s="581"/>
      <c r="I221" s="473"/>
      <c r="J221" s="473"/>
      <c r="K221" s="474"/>
      <c r="L221" s="475"/>
      <c r="M221" s="326">
        <f t="shared" ref="M221:M222" si="69">SUM(I221+K221)</f>
        <v>0</v>
      </c>
      <c r="N221" s="509">
        <f t="shared" ref="N221:N222" si="70">(H221+J221)*G221</f>
        <v>0</v>
      </c>
    </row>
    <row r="222" spans="2:14" ht="27.75" customHeight="1">
      <c r="B222" s="429"/>
      <c r="C222" s="637" t="s">
        <v>302</v>
      </c>
      <c r="D222" s="638"/>
      <c r="E222" s="639"/>
      <c r="F222" s="579" t="s">
        <v>25</v>
      </c>
      <c r="G222" s="580">
        <v>2</v>
      </c>
      <c r="H222" s="581"/>
      <c r="I222" s="473"/>
      <c r="J222" s="473"/>
      <c r="K222" s="474"/>
      <c r="L222" s="475"/>
      <c r="M222" s="326">
        <f t="shared" si="69"/>
        <v>0</v>
      </c>
      <c r="N222" s="509">
        <f t="shared" si="70"/>
        <v>0</v>
      </c>
    </row>
    <row r="223" spans="2:14" ht="27.75" customHeight="1">
      <c r="B223" s="429">
        <v>3</v>
      </c>
      <c r="C223" s="637" t="s">
        <v>308</v>
      </c>
      <c r="D223" s="638"/>
      <c r="E223" s="639"/>
      <c r="F223" s="579" t="s">
        <v>25</v>
      </c>
      <c r="G223" s="580">
        <v>2</v>
      </c>
      <c r="H223" s="581"/>
      <c r="I223" s="473"/>
      <c r="J223" s="473"/>
      <c r="K223" s="474"/>
      <c r="L223" s="475"/>
      <c r="M223" s="326">
        <f>SUM(I223+K223)</f>
        <v>0</v>
      </c>
      <c r="N223" s="509">
        <f>(H223+J223)*G223</f>
        <v>0</v>
      </c>
    </row>
    <row r="224" spans="2:14" ht="27.75" customHeight="1">
      <c r="B224" s="429"/>
      <c r="C224" s="428"/>
      <c r="D224" s="397"/>
      <c r="E224" s="430"/>
      <c r="F224" s="429"/>
      <c r="G224" s="431"/>
      <c r="H224" s="432"/>
      <c r="I224" s="432"/>
      <c r="J224" s="433"/>
      <c r="K224" s="432"/>
      <c r="L224" s="432"/>
      <c r="M224" s="546"/>
      <c r="N224" s="530"/>
    </row>
    <row r="225" spans="2:14" ht="27.75" customHeight="1">
      <c r="B225" s="577"/>
      <c r="C225" s="634" t="s">
        <v>298</v>
      </c>
      <c r="D225" s="635"/>
      <c r="E225" s="636"/>
      <c r="F225" s="142"/>
      <c r="G225" s="143"/>
      <c r="H225" s="143"/>
      <c r="I225" s="136"/>
      <c r="J225" s="137"/>
      <c r="K225" s="136"/>
      <c r="L225" s="136"/>
      <c r="M225" s="333">
        <f>SUM(I225+K225)</f>
        <v>0</v>
      </c>
      <c r="N225" s="317">
        <f>SUM(N204:N224)</f>
        <v>0</v>
      </c>
    </row>
    <row r="226" spans="2:14" ht="27.75" customHeight="1">
      <c r="B226" s="351"/>
      <c r="C226" s="352"/>
      <c r="D226" s="141" t="s">
        <v>1</v>
      </c>
      <c r="E226" s="353"/>
      <c r="F226" s="351"/>
      <c r="G226" s="354"/>
      <c r="H226" s="355"/>
      <c r="I226" s="355"/>
      <c r="J226" s="356"/>
      <c r="K226" s="355"/>
      <c r="L226" s="355"/>
      <c r="M226" s="357"/>
      <c r="N226" s="358"/>
    </row>
    <row r="227" spans="2:14" ht="27.75" customHeight="1">
      <c r="B227" s="359"/>
      <c r="C227" s="125"/>
      <c r="D227" s="124" t="s">
        <v>57</v>
      </c>
      <c r="E227" s="360"/>
      <c r="F227" s="359"/>
      <c r="G227" s="361"/>
      <c r="H227" s="362"/>
      <c r="I227" s="362"/>
      <c r="J227" s="363"/>
      <c r="K227" s="362"/>
      <c r="L227" s="362"/>
      <c r="M227" s="357"/>
      <c r="N227" s="358"/>
    </row>
    <row r="228" spans="2:14" ht="27.75" customHeight="1">
      <c r="B228" s="351"/>
      <c r="C228" s="445"/>
      <c r="D228" s="141"/>
      <c r="E228" s="446"/>
      <c r="F228" s="351"/>
      <c r="G228" s="354"/>
      <c r="H228" s="355"/>
      <c r="I228" s="355"/>
      <c r="J228" s="356"/>
      <c r="K228" s="355"/>
      <c r="L228" s="355"/>
      <c r="M228" s="357"/>
      <c r="N228" s="358"/>
    </row>
    <row r="229" spans="2:14" ht="27.75" customHeight="1">
      <c r="B229" s="584"/>
      <c r="C229" s="585"/>
      <c r="D229" s="586"/>
      <c r="E229" s="587" t="s">
        <v>58</v>
      </c>
      <c r="F229" s="584"/>
      <c r="G229" s="588"/>
      <c r="H229" s="589"/>
      <c r="I229" s="136"/>
      <c r="J229" s="137"/>
      <c r="K229" s="136"/>
      <c r="L229" s="136"/>
      <c r="M229" s="333">
        <f>SUM(I229+K229)</f>
        <v>0</v>
      </c>
      <c r="N229" s="317">
        <f>SUM(N228:N228)</f>
        <v>0</v>
      </c>
    </row>
    <row r="230" spans="2:14" ht="27.75" customHeight="1">
      <c r="B230" s="299"/>
      <c r="C230" s="640" t="s">
        <v>73</v>
      </c>
      <c r="D230" s="641"/>
      <c r="E230" s="642"/>
      <c r="F230" s="299"/>
      <c r="G230" s="364"/>
      <c r="H230" s="144"/>
      <c r="I230" s="144"/>
      <c r="J230" s="302"/>
      <c r="K230" s="144"/>
      <c r="L230" s="144"/>
      <c r="M230" s="365"/>
      <c r="N230" s="366"/>
    </row>
    <row r="231" spans="2:14" ht="27.75" customHeight="1">
      <c r="B231" s="351"/>
      <c r="C231" s="445"/>
      <c r="D231" s="141" t="s">
        <v>220</v>
      </c>
      <c r="E231" s="446"/>
      <c r="F231" s="351"/>
      <c r="G231" s="354"/>
      <c r="H231" s="355"/>
      <c r="I231" s="355"/>
      <c r="J231" s="356"/>
      <c r="K231" s="355"/>
      <c r="L231" s="355"/>
      <c r="M231" s="357"/>
      <c r="N231" s="358"/>
    </row>
    <row r="232" spans="2:14" ht="27.75" customHeight="1">
      <c r="B232" s="429">
        <v>1</v>
      </c>
      <c r="C232" s="454" t="s">
        <v>224</v>
      </c>
      <c r="D232" s="455"/>
      <c r="E232" s="456"/>
      <c r="F232" s="496" t="s">
        <v>25</v>
      </c>
      <c r="G232" s="542">
        <v>1</v>
      </c>
      <c r="H232" s="549"/>
      <c r="I232" s="420"/>
      <c r="J232" s="420"/>
      <c r="K232" s="421"/>
      <c r="L232" s="425"/>
      <c r="M232" s="326">
        <f t="shared" ref="M232:M234" si="71">SUM(I232+K232)</f>
        <v>0</v>
      </c>
      <c r="N232" s="509">
        <f t="shared" ref="N232:N234" si="72">(H232+J232)*G232</f>
        <v>0</v>
      </c>
    </row>
    <row r="233" spans="2:14" ht="27.75" customHeight="1">
      <c r="B233" s="429">
        <v>2</v>
      </c>
      <c r="C233" s="454" t="s">
        <v>225</v>
      </c>
      <c r="D233" s="455"/>
      <c r="E233" s="456"/>
      <c r="F233" s="496" t="s">
        <v>25</v>
      </c>
      <c r="G233" s="542">
        <v>1</v>
      </c>
      <c r="H233" s="549"/>
      <c r="I233" s="420"/>
      <c r="J233" s="420"/>
      <c r="K233" s="421"/>
      <c r="L233" s="425"/>
      <c r="M233" s="326">
        <f t="shared" si="71"/>
        <v>0</v>
      </c>
      <c r="N233" s="509">
        <f t="shared" si="72"/>
        <v>0</v>
      </c>
    </row>
    <row r="234" spans="2:14" ht="27.75" customHeight="1">
      <c r="B234" s="429">
        <v>3</v>
      </c>
      <c r="C234" s="454" t="s">
        <v>342</v>
      </c>
      <c r="D234" s="455"/>
      <c r="E234" s="456"/>
      <c r="F234" s="496" t="s">
        <v>25</v>
      </c>
      <c r="G234" s="542">
        <v>2</v>
      </c>
      <c r="H234" s="549"/>
      <c r="I234" s="420"/>
      <c r="J234" s="420"/>
      <c r="K234" s="421"/>
      <c r="L234" s="425"/>
      <c r="M234" s="326">
        <f t="shared" si="71"/>
        <v>0</v>
      </c>
      <c r="N234" s="509">
        <f t="shared" si="72"/>
        <v>0</v>
      </c>
    </row>
    <row r="235" spans="2:14" ht="27.75" customHeight="1">
      <c r="B235" s="439"/>
      <c r="C235" s="440"/>
      <c r="D235" s="389"/>
      <c r="E235" s="441"/>
      <c r="F235" s="439"/>
      <c r="G235" s="442"/>
      <c r="H235" s="443"/>
      <c r="I235" s="443"/>
      <c r="J235" s="444"/>
      <c r="K235" s="443"/>
      <c r="L235" s="443"/>
      <c r="M235" s="365"/>
      <c r="N235" s="366"/>
    </row>
    <row r="236" spans="2:14" ht="27.75" customHeight="1">
      <c r="B236" s="134"/>
      <c r="C236" s="138"/>
      <c r="D236" s="328"/>
      <c r="E236" s="482" t="s">
        <v>124</v>
      </c>
      <c r="F236" s="134"/>
      <c r="G236" s="314"/>
      <c r="H236" s="315"/>
      <c r="I236" s="136"/>
      <c r="J236" s="137"/>
      <c r="K236" s="136"/>
      <c r="L236" s="136"/>
      <c r="M236" s="333">
        <f>SUM(I236+K236)</f>
        <v>0</v>
      </c>
      <c r="N236" s="317">
        <f>SUM(N232:N234)</f>
        <v>0</v>
      </c>
    </row>
    <row r="237" spans="2:14" ht="27.75" customHeight="1">
      <c r="B237" s="351"/>
      <c r="C237" s="445"/>
      <c r="D237" s="141" t="s">
        <v>226</v>
      </c>
      <c r="E237" s="446"/>
      <c r="F237" s="351"/>
      <c r="G237" s="354"/>
      <c r="H237" s="355"/>
      <c r="I237" s="355"/>
      <c r="J237" s="356"/>
      <c r="K237" s="355"/>
      <c r="L237" s="355"/>
      <c r="M237" s="357"/>
      <c r="N237" s="358"/>
    </row>
    <row r="238" spans="2:14" ht="27.75" customHeight="1">
      <c r="B238" s="351"/>
      <c r="C238" s="454" t="s">
        <v>230</v>
      </c>
      <c r="D238" s="141"/>
      <c r="E238" s="446"/>
      <c r="F238" s="540"/>
      <c r="G238" s="497"/>
      <c r="H238" s="355"/>
      <c r="I238" s="355"/>
      <c r="J238" s="356"/>
      <c r="K238" s="461"/>
      <c r="L238" s="355"/>
      <c r="M238" s="326">
        <f t="shared" ref="M238:M250" si="73">SUM(I238+K238)</f>
        <v>0</v>
      </c>
      <c r="N238" s="509">
        <f t="shared" ref="N238:N250" si="74">(H238+J238)*G238</f>
        <v>0</v>
      </c>
    </row>
    <row r="239" spans="2:14" ht="27.75" customHeight="1">
      <c r="B239" s="429">
        <v>1</v>
      </c>
      <c r="C239" s="454" t="s">
        <v>231</v>
      </c>
      <c r="D239" s="141"/>
      <c r="E239" s="446"/>
      <c r="F239" s="496" t="s">
        <v>25</v>
      </c>
      <c r="G239" s="542">
        <v>2</v>
      </c>
      <c r="H239" s="549"/>
      <c r="I239" s="425"/>
      <c r="J239" s="420"/>
      <c r="K239" s="421"/>
      <c r="L239" s="425"/>
      <c r="M239" s="326">
        <f t="shared" si="73"/>
        <v>0</v>
      </c>
      <c r="N239" s="509">
        <f t="shared" si="74"/>
        <v>0</v>
      </c>
    </row>
    <row r="240" spans="2:14" ht="27.75" customHeight="1">
      <c r="B240" s="351"/>
      <c r="C240" s="454" t="s">
        <v>232</v>
      </c>
      <c r="D240" s="141"/>
      <c r="E240" s="446"/>
      <c r="F240" s="540"/>
      <c r="G240" s="497"/>
      <c r="H240" s="355"/>
      <c r="I240" s="355"/>
      <c r="J240" s="356"/>
      <c r="K240" s="461"/>
      <c r="L240" s="355"/>
      <c r="M240" s="326"/>
      <c r="N240" s="509"/>
    </row>
    <row r="241" spans="2:14" ht="27.75" customHeight="1">
      <c r="B241" s="351"/>
      <c r="C241" s="454" t="s">
        <v>233</v>
      </c>
      <c r="D241" s="455"/>
      <c r="E241" s="456"/>
      <c r="F241" s="540"/>
      <c r="G241" s="497"/>
      <c r="H241" s="355"/>
      <c r="I241" s="355"/>
      <c r="J241" s="356"/>
      <c r="K241" s="461"/>
      <c r="L241" s="355"/>
      <c r="M241" s="326"/>
      <c r="N241" s="509"/>
    </row>
    <row r="242" spans="2:14" ht="27.75" customHeight="1">
      <c r="B242" s="351"/>
      <c r="C242" s="454" t="s">
        <v>234</v>
      </c>
      <c r="D242" s="455"/>
      <c r="E242" s="456"/>
      <c r="F242" s="540"/>
      <c r="G242" s="497"/>
      <c r="H242" s="355"/>
      <c r="I242" s="355"/>
      <c r="J242" s="356"/>
      <c r="K242" s="461"/>
      <c r="L242" s="355"/>
      <c r="M242" s="326"/>
      <c r="N242" s="509"/>
    </row>
    <row r="243" spans="2:14" ht="27.75" customHeight="1">
      <c r="B243" s="351"/>
      <c r="C243" s="454" t="s">
        <v>235</v>
      </c>
      <c r="D243" s="455"/>
      <c r="E243" s="456"/>
      <c r="F243" s="540"/>
      <c r="G243" s="497"/>
      <c r="H243" s="355"/>
      <c r="I243" s="355"/>
      <c r="J243" s="356"/>
      <c r="K243" s="461"/>
      <c r="L243" s="355"/>
      <c r="M243" s="326"/>
      <c r="N243" s="509"/>
    </row>
    <row r="244" spans="2:14" ht="27.75" customHeight="1">
      <c r="B244" s="351"/>
      <c r="C244" s="454" t="s">
        <v>236</v>
      </c>
      <c r="D244" s="455"/>
      <c r="E244" s="456"/>
      <c r="F244" s="540"/>
      <c r="G244" s="497"/>
      <c r="H244" s="355"/>
      <c r="I244" s="355"/>
      <c r="J244" s="356"/>
      <c r="K244" s="461"/>
      <c r="L244" s="355"/>
      <c r="M244" s="326"/>
      <c r="N244" s="509"/>
    </row>
    <row r="245" spans="2:14" ht="27.75" customHeight="1">
      <c r="B245" s="351"/>
      <c r="C245" s="454" t="s">
        <v>237</v>
      </c>
      <c r="D245" s="455"/>
      <c r="E245" s="456"/>
      <c r="F245" s="540"/>
      <c r="G245" s="497"/>
      <c r="H245" s="355"/>
      <c r="I245" s="355"/>
      <c r="J245" s="356"/>
      <c r="K245" s="461"/>
      <c r="L245" s="355"/>
      <c r="M245" s="326"/>
      <c r="N245" s="509"/>
    </row>
    <row r="246" spans="2:14" ht="27.75" customHeight="1">
      <c r="B246" s="351"/>
      <c r="C246" s="454" t="s">
        <v>238</v>
      </c>
      <c r="D246" s="455"/>
      <c r="E246" s="456"/>
      <c r="F246" s="540"/>
      <c r="G246" s="497"/>
      <c r="H246" s="355"/>
      <c r="I246" s="355"/>
      <c r="J246" s="356"/>
      <c r="K246" s="461"/>
      <c r="L246" s="355"/>
      <c r="M246" s="326"/>
      <c r="N246" s="509"/>
    </row>
    <row r="247" spans="2:14" ht="27.75" customHeight="1">
      <c r="B247" s="351"/>
      <c r="C247" s="454" t="s">
        <v>239</v>
      </c>
      <c r="D247" s="455"/>
      <c r="E247" s="456"/>
      <c r="F247" s="540"/>
      <c r="G247" s="497"/>
      <c r="H247" s="355"/>
      <c r="I247" s="355"/>
      <c r="J247" s="356"/>
      <c r="K247" s="461"/>
      <c r="L247" s="355"/>
      <c r="M247" s="326"/>
      <c r="N247" s="509"/>
    </row>
    <row r="248" spans="2:14" ht="27.75" customHeight="1">
      <c r="B248" s="351"/>
      <c r="C248" s="454" t="s">
        <v>240</v>
      </c>
      <c r="D248" s="455"/>
      <c r="E248" s="456"/>
      <c r="F248" s="540"/>
      <c r="G248" s="497"/>
      <c r="H248" s="355"/>
      <c r="I248" s="355"/>
      <c r="J248" s="356"/>
      <c r="K248" s="461"/>
      <c r="L248" s="355"/>
      <c r="M248" s="326"/>
      <c r="N248" s="509"/>
    </row>
    <row r="249" spans="2:14" ht="27.75" customHeight="1">
      <c r="B249" s="351"/>
      <c r="C249" s="454" t="s">
        <v>241</v>
      </c>
      <c r="D249" s="455"/>
      <c r="E249" s="456"/>
      <c r="F249" s="540"/>
      <c r="G249" s="497"/>
      <c r="H249" s="355"/>
      <c r="I249" s="355"/>
      <c r="J249" s="356"/>
      <c r="K249" s="461"/>
      <c r="L249" s="355"/>
      <c r="M249" s="326"/>
      <c r="N249" s="509"/>
    </row>
    <row r="250" spans="2:14" ht="27.75" customHeight="1">
      <c r="B250" s="351"/>
      <c r="C250" s="454" t="s">
        <v>242</v>
      </c>
      <c r="D250" s="455"/>
      <c r="E250" s="456"/>
      <c r="F250" s="540"/>
      <c r="G250" s="497"/>
      <c r="H250" s="355"/>
      <c r="I250" s="355"/>
      <c r="J250" s="356"/>
      <c r="K250" s="461"/>
      <c r="L250" s="355"/>
      <c r="M250" s="326">
        <f t="shared" si="73"/>
        <v>0</v>
      </c>
      <c r="N250" s="509">
        <f t="shared" si="74"/>
        <v>0</v>
      </c>
    </row>
    <row r="251" spans="2:14" ht="27.75" customHeight="1">
      <c r="B251" s="351"/>
      <c r="C251" s="445"/>
      <c r="D251" s="141"/>
      <c r="E251" s="446"/>
      <c r="F251" s="351"/>
      <c r="G251" s="354"/>
      <c r="H251" s="355"/>
      <c r="I251" s="355"/>
      <c r="J251" s="356"/>
      <c r="K251" s="355"/>
      <c r="L251" s="355"/>
      <c r="M251" s="357"/>
      <c r="N251" s="358"/>
    </row>
    <row r="252" spans="2:14" ht="27.75" customHeight="1">
      <c r="B252" s="134"/>
      <c r="C252" s="138"/>
      <c r="D252" s="328"/>
      <c r="E252" s="482" t="s">
        <v>221</v>
      </c>
      <c r="F252" s="134"/>
      <c r="G252" s="314"/>
      <c r="H252" s="315"/>
      <c r="I252" s="136"/>
      <c r="J252" s="137"/>
      <c r="K252" s="136"/>
      <c r="L252" s="136"/>
      <c r="M252" s="333">
        <f>SUM(I252+K252)</f>
        <v>0</v>
      </c>
      <c r="N252" s="317">
        <f>SUM(N239:N251)</f>
        <v>0</v>
      </c>
    </row>
    <row r="253" spans="2:14" ht="27.75" customHeight="1">
      <c r="B253" s="347"/>
      <c r="C253" s="590" t="s">
        <v>118</v>
      </c>
      <c r="D253" s="591"/>
      <c r="E253" s="592"/>
      <c r="F253" s="434"/>
      <c r="G253" s="593"/>
      <c r="H253" s="594"/>
      <c r="I253" s="595"/>
      <c r="J253" s="596"/>
      <c r="K253" s="595"/>
      <c r="L253" s="595"/>
      <c r="M253" s="365"/>
      <c r="N253" s="366"/>
    </row>
    <row r="254" spans="2:14" ht="27.75" customHeight="1">
      <c r="B254" s="347"/>
      <c r="C254" s="7" t="s">
        <v>114</v>
      </c>
      <c r="D254" s="9"/>
      <c r="E254" s="597"/>
      <c r="F254" s="598"/>
      <c r="G254" s="599"/>
      <c r="H254" s="600"/>
      <c r="I254" s="601"/>
      <c r="J254" s="602"/>
      <c r="K254" s="601"/>
      <c r="L254" s="601"/>
      <c r="M254" s="365"/>
      <c r="N254" s="366"/>
    </row>
    <row r="255" spans="2:14" ht="27.75" customHeight="1">
      <c r="B255" s="459">
        <v>1</v>
      </c>
      <c r="C255" s="457" t="s">
        <v>267</v>
      </c>
      <c r="D255" s="458"/>
      <c r="E255" s="603"/>
      <c r="F255" s="467" t="s">
        <v>80</v>
      </c>
      <c r="G255" s="400">
        <v>1</v>
      </c>
      <c r="H255" s="401"/>
      <c r="I255" s="400"/>
      <c r="J255" s="401"/>
      <c r="K255" s="400"/>
      <c r="L255" s="402"/>
      <c r="M255" s="403">
        <f t="shared" ref="M255:M257" si="75">SUM(I255+K255)</f>
        <v>0</v>
      </c>
      <c r="N255" s="530">
        <f t="shared" ref="N255:N257" si="76">(H255+J255)*G255</f>
        <v>0</v>
      </c>
    </row>
    <row r="256" spans="2:14" ht="27.75" customHeight="1">
      <c r="B256" s="459">
        <v>2</v>
      </c>
      <c r="C256" s="457" t="s">
        <v>125</v>
      </c>
      <c r="D256" s="458"/>
      <c r="E256" s="604"/>
      <c r="F256" s="468" t="s">
        <v>253</v>
      </c>
      <c r="G256" s="410">
        <v>60</v>
      </c>
      <c r="H256" s="401"/>
      <c r="I256" s="410"/>
      <c r="J256" s="401"/>
      <c r="K256" s="410"/>
      <c r="L256" s="529"/>
      <c r="M256" s="403">
        <f t="shared" si="75"/>
        <v>0</v>
      </c>
      <c r="N256" s="530">
        <f t="shared" si="76"/>
        <v>0</v>
      </c>
    </row>
    <row r="257" spans="2:14" ht="27.75" customHeight="1">
      <c r="B257" s="459">
        <v>3</v>
      </c>
      <c r="C257" s="457" t="s">
        <v>268</v>
      </c>
      <c r="D257" s="458"/>
      <c r="E257" s="604"/>
      <c r="F257" s="468" t="s">
        <v>80</v>
      </c>
      <c r="G257" s="410">
        <v>1</v>
      </c>
      <c r="H257" s="401"/>
      <c r="I257" s="410"/>
      <c r="J257" s="401"/>
      <c r="K257" s="410"/>
      <c r="L257" s="529"/>
      <c r="M257" s="403">
        <f t="shared" si="75"/>
        <v>0</v>
      </c>
      <c r="N257" s="530">
        <f t="shared" si="76"/>
        <v>0</v>
      </c>
    </row>
    <row r="258" spans="2:14" ht="27.75" customHeight="1">
      <c r="B258" s="434"/>
      <c r="C258" s="435"/>
      <c r="D258" s="436"/>
      <c r="E258" s="605"/>
      <c r="F258" s="437"/>
      <c r="G258" s="407"/>
      <c r="H258" s="606"/>
      <c r="I258" s="451"/>
      <c r="J258" s="438"/>
      <c r="K258" s="451"/>
      <c r="L258" s="407"/>
      <c r="M258" s="453"/>
      <c r="N258" s="509"/>
    </row>
    <row r="259" spans="2:14" ht="27.75" customHeight="1">
      <c r="B259" s="367"/>
      <c r="C259" s="133" t="s">
        <v>115</v>
      </c>
      <c r="D259" s="132"/>
      <c r="E259" s="607"/>
      <c r="F259" s="134"/>
      <c r="G259" s="135"/>
      <c r="H259" s="135"/>
      <c r="I259" s="136"/>
      <c r="J259" s="137"/>
      <c r="K259" s="136"/>
      <c r="L259" s="136"/>
      <c r="M259" s="333">
        <f>SUM(I259+K259)</f>
        <v>0</v>
      </c>
      <c r="N259" s="317">
        <f>SUM(N255:N258)</f>
        <v>0</v>
      </c>
    </row>
    <row r="260" spans="2:14" ht="27.75" customHeight="1">
      <c r="B260" s="299"/>
      <c r="C260" s="11" t="s">
        <v>59</v>
      </c>
      <c r="D260" s="12"/>
      <c r="E260" s="368" t="s">
        <v>143</v>
      </c>
      <c r="F260" s="369"/>
      <c r="G260" s="370"/>
      <c r="H260" s="371"/>
      <c r="I260" s="371"/>
      <c r="J260" s="372"/>
      <c r="K260" s="371"/>
      <c r="L260" s="373"/>
      <c r="M260" s="365"/>
      <c r="N260" s="366"/>
    </row>
    <row r="261" spans="2:14" ht="27.75" customHeight="1">
      <c r="B261" s="295"/>
      <c r="C261" s="10"/>
      <c r="D261" s="374"/>
      <c r="E261" s="374" t="s">
        <v>126</v>
      </c>
      <c r="F261" s="375"/>
      <c r="G261" s="376"/>
      <c r="H261" s="377"/>
      <c r="I261" s="377"/>
      <c r="J261" s="378"/>
      <c r="K261" s="377"/>
      <c r="L261" s="379"/>
      <c r="M261" s="365"/>
      <c r="N261" s="365"/>
    </row>
    <row r="262" spans="2:14" ht="27.75" customHeight="1">
      <c r="B262" s="13"/>
      <c r="C262" s="380"/>
      <c r="D262" s="14"/>
      <c r="E262" s="381"/>
      <c r="F262" s="382"/>
      <c r="G262" s="383"/>
      <c r="H262" s="384"/>
      <c r="I262" s="384"/>
      <c r="J262" s="385"/>
      <c r="K262" s="384"/>
      <c r="L262" s="386"/>
      <c r="M262" s="365"/>
      <c r="N262" s="365"/>
    </row>
    <row r="263" spans="2:14" ht="22.5" customHeight="1">
      <c r="B263" s="168"/>
      <c r="E263" s="167"/>
      <c r="F263" s="170"/>
      <c r="G263" s="387"/>
      <c r="H263" s="387"/>
      <c r="I263" s="387"/>
      <c r="J263" s="387"/>
      <c r="K263" s="387"/>
      <c r="L263" s="387"/>
    </row>
    <row r="264" spans="2:14" ht="22.5" customHeight="1">
      <c r="B264" s="170"/>
      <c r="E264" s="167"/>
      <c r="F264" s="170"/>
      <c r="G264" s="387"/>
      <c r="H264" s="387"/>
      <c r="I264" s="388"/>
      <c r="J264" s="388"/>
      <c r="K264" s="388"/>
      <c r="L264" s="388"/>
    </row>
    <row r="265" spans="2:14" ht="22.5" customHeight="1">
      <c r="I265" s="390"/>
      <c r="J265" s="390"/>
      <c r="K265" s="390"/>
      <c r="L265" s="388"/>
    </row>
    <row r="266" spans="2:14" ht="22.5" customHeight="1"/>
    <row r="267" spans="2:14" ht="22.5" customHeight="1"/>
    <row r="268" spans="2:14" ht="22.5" customHeight="1"/>
    <row r="269" spans="2:14" ht="22.5" customHeight="1"/>
    <row r="270" spans="2:14" ht="22.5" customHeight="1"/>
    <row r="271" spans="2:14" ht="22.5" customHeight="1"/>
    <row r="272" spans="2:14" ht="22.5" customHeight="1"/>
    <row r="273" ht="22.5" customHeight="1"/>
    <row r="274" ht="22.5" customHeight="1"/>
    <row r="275" ht="22.5" customHeight="1"/>
    <row r="276" ht="22.5" customHeight="1"/>
    <row r="277" ht="22.5" customHeight="1"/>
    <row r="278" ht="22.5" customHeight="1"/>
    <row r="279" ht="22.5" customHeight="1"/>
    <row r="280" ht="22.5" customHeight="1"/>
    <row r="281" ht="22.5" customHeight="1"/>
    <row r="282" ht="22.5" customHeight="1"/>
    <row r="283" ht="22.5" customHeight="1"/>
    <row r="284" ht="22.5" customHeight="1"/>
    <row r="285" ht="22.5" customHeight="1"/>
    <row r="286" ht="22.5" customHeight="1"/>
    <row r="287" ht="22.5" customHeight="1"/>
    <row r="288" ht="22.5" customHeight="1"/>
    <row r="289" ht="22.5" customHeight="1"/>
    <row r="290" ht="22.5" customHeight="1"/>
    <row r="291" ht="22.5" customHeight="1"/>
    <row r="292" ht="22.5" customHeight="1"/>
    <row r="293" ht="22.5" customHeight="1"/>
    <row r="294" ht="22.5" customHeight="1"/>
    <row r="295" ht="22.5" customHeight="1"/>
    <row r="296" ht="22.5" customHeight="1"/>
    <row r="297" ht="22.5" customHeight="1"/>
    <row r="298" ht="22.5" customHeight="1"/>
    <row r="299" ht="22.5" customHeight="1"/>
    <row r="300" ht="22.5" customHeight="1"/>
    <row r="301" ht="22.5" customHeight="1"/>
    <row r="302" ht="22.5" customHeight="1"/>
    <row r="303" ht="22.5" customHeight="1"/>
    <row r="304" ht="22.5" customHeight="1"/>
    <row r="305" ht="22.5" customHeight="1"/>
    <row r="306" ht="22.5" customHeight="1"/>
    <row r="307" ht="22.5" customHeight="1"/>
    <row r="308" ht="22.5" customHeight="1"/>
    <row r="309" ht="22.5" customHeight="1"/>
    <row r="310" ht="22.5" customHeight="1"/>
    <row r="311" ht="22.5" customHeight="1"/>
    <row r="312" ht="22.5" customHeight="1"/>
    <row r="313" ht="22.5" customHeight="1"/>
    <row r="314" ht="22.5" customHeight="1"/>
    <row r="315" ht="22.5" customHeight="1"/>
    <row r="316" ht="22.5" customHeight="1"/>
    <row r="317" ht="22.5" customHeight="1"/>
    <row r="318" ht="22.5" customHeight="1"/>
    <row r="319" ht="22.5" customHeight="1"/>
    <row r="320" ht="22.5" customHeight="1"/>
    <row r="321" ht="22.5" customHeight="1"/>
    <row r="322" ht="22.5" customHeight="1"/>
    <row r="323" ht="22.5" customHeight="1"/>
    <row r="324" ht="22.5" customHeight="1"/>
    <row r="325" ht="22.5" customHeight="1"/>
    <row r="326" ht="22.5" customHeight="1"/>
    <row r="327" ht="22.5" customHeight="1"/>
    <row r="328" ht="22.5" customHeight="1"/>
    <row r="329" ht="22.5" customHeight="1"/>
    <row r="330" ht="22.5" customHeight="1"/>
    <row r="331" ht="22.5" customHeight="1"/>
    <row r="332" ht="22.5" customHeight="1"/>
    <row r="333" ht="22.5" customHeight="1"/>
    <row r="334" ht="22.5" customHeight="1"/>
    <row r="335" ht="22.5" customHeight="1"/>
    <row r="336" ht="22.5" customHeight="1"/>
    <row r="337" ht="22.5" customHeight="1"/>
    <row r="338" ht="22.5" customHeight="1"/>
    <row r="339" ht="22.5" customHeight="1"/>
    <row r="340" ht="22.5" customHeight="1"/>
    <row r="341" ht="22.5" customHeight="1"/>
    <row r="342" ht="22.5" customHeight="1"/>
    <row r="343" ht="22.5" customHeight="1"/>
    <row r="344" ht="22.5" customHeight="1"/>
    <row r="345" ht="22.5" customHeight="1"/>
    <row r="346" ht="22.5" customHeight="1"/>
    <row r="347" ht="22.5" customHeight="1"/>
    <row r="348" ht="22.5" customHeight="1"/>
    <row r="349" ht="22.5" customHeight="1"/>
    <row r="350" ht="22.5" customHeight="1"/>
    <row r="351" ht="22.5" customHeight="1"/>
    <row r="352" ht="22.5" customHeight="1"/>
    <row r="353" ht="22.5" customHeight="1"/>
    <row r="354" ht="22.5" customHeight="1"/>
    <row r="355" ht="22.5" customHeight="1"/>
    <row r="356" ht="22.5" customHeight="1"/>
    <row r="357" ht="22.5" customHeight="1"/>
    <row r="358" ht="22.5" customHeight="1"/>
    <row r="359" ht="22.5" customHeight="1"/>
    <row r="360" ht="22.5" customHeight="1"/>
    <row r="361" ht="22.5" customHeight="1"/>
    <row r="362" ht="22.5" customHeight="1"/>
    <row r="363" ht="22.5" customHeight="1"/>
    <row r="364" ht="22.5" customHeight="1"/>
    <row r="365" ht="22.5" customHeight="1"/>
    <row r="366" ht="22.5" customHeight="1"/>
    <row r="367" ht="22.5" customHeight="1"/>
    <row r="368" ht="22.5" customHeight="1"/>
    <row r="369" ht="22.5" customHeight="1"/>
    <row r="370" ht="22.5" customHeight="1"/>
    <row r="371" ht="22.5" customHeight="1"/>
    <row r="372" ht="22.5" customHeight="1"/>
    <row r="373" ht="22.5" customHeight="1"/>
    <row r="374" ht="22.5" customHeight="1"/>
    <row r="375" ht="22.5" customHeight="1"/>
    <row r="376" ht="22.5" customHeight="1"/>
    <row r="377" ht="22.5" customHeight="1"/>
    <row r="378" ht="22.5" customHeight="1"/>
    <row r="379" ht="22.5" customHeight="1"/>
    <row r="380" ht="22.5" customHeight="1"/>
    <row r="381" ht="22.5" customHeight="1"/>
    <row r="382" ht="22.5" customHeight="1"/>
    <row r="383" ht="22.5" customHeight="1"/>
    <row r="384" ht="22.5" customHeight="1"/>
    <row r="385" ht="22.5" customHeight="1"/>
    <row r="386" ht="22.5" customHeight="1"/>
    <row r="387" ht="22.5" customHeight="1"/>
    <row r="388" ht="22.5" customHeight="1"/>
    <row r="389" ht="22.5" customHeight="1"/>
    <row r="390" ht="22.5" customHeight="1"/>
    <row r="391" ht="22.5" customHeight="1"/>
    <row r="392" ht="22.5" customHeight="1"/>
    <row r="393" ht="22.5" customHeight="1"/>
    <row r="394" ht="22.5" customHeight="1"/>
    <row r="395" ht="22.5" customHeight="1"/>
    <row r="396" ht="22.5" customHeight="1"/>
    <row r="397" ht="22.5" customHeight="1"/>
    <row r="398" ht="22.5" customHeight="1"/>
    <row r="399" ht="22.5" customHeight="1"/>
    <row r="400" ht="22.5" customHeight="1"/>
    <row r="401" ht="22.5" customHeight="1"/>
    <row r="402" ht="22.5" customHeight="1"/>
    <row r="403" ht="22.5" customHeight="1"/>
    <row r="404" ht="22.5" customHeight="1"/>
    <row r="405" ht="22.5" customHeight="1"/>
    <row r="406" ht="22.5" customHeight="1"/>
    <row r="407" ht="22.5" customHeight="1"/>
    <row r="408" ht="22.5" customHeight="1"/>
    <row r="409" ht="22.5" customHeight="1"/>
    <row r="410" ht="22.5" customHeight="1"/>
    <row r="411" ht="22.5" customHeight="1"/>
    <row r="412" ht="22.5" customHeight="1"/>
    <row r="413" ht="22.5" customHeight="1"/>
    <row r="414" ht="22.5" customHeight="1"/>
    <row r="415" ht="22.5" customHeight="1"/>
    <row r="416" ht="22.5" customHeight="1"/>
    <row r="417" ht="22.5" customHeight="1"/>
    <row r="418" ht="22.5" customHeight="1"/>
    <row r="419" ht="22.5" customHeight="1"/>
  </sheetData>
  <mergeCells count="36">
    <mergeCell ref="C222:E222"/>
    <mergeCell ref="C223:E223"/>
    <mergeCell ref="C225:E225"/>
    <mergeCell ref="C230:E230"/>
    <mergeCell ref="C214:E214"/>
    <mergeCell ref="C215:E215"/>
    <mergeCell ref="C216:E216"/>
    <mergeCell ref="C217:E217"/>
    <mergeCell ref="C218:E218"/>
    <mergeCell ref="C221:E221"/>
    <mergeCell ref="C213:E213"/>
    <mergeCell ref="C201:E201"/>
    <mergeCell ref="C203:E203"/>
    <mergeCell ref="C204:E204"/>
    <mergeCell ref="C205:E205"/>
    <mergeCell ref="C206:E206"/>
    <mergeCell ref="C207:E207"/>
    <mergeCell ref="C208:E208"/>
    <mergeCell ref="C209:E209"/>
    <mergeCell ref="C210:E210"/>
    <mergeCell ref="C211:E211"/>
    <mergeCell ref="C212:E212"/>
    <mergeCell ref="C99:E99"/>
    <mergeCell ref="B1:L1"/>
    <mergeCell ref="K2:L2"/>
    <mergeCell ref="K3:L3"/>
    <mergeCell ref="F4:H4"/>
    <mergeCell ref="F6:H6"/>
    <mergeCell ref="C9:E9"/>
    <mergeCell ref="H9:I9"/>
    <mergeCell ref="J9:K9"/>
    <mergeCell ref="C11:E11"/>
    <mergeCell ref="C89:E89"/>
    <mergeCell ref="C91:E91"/>
    <mergeCell ref="C92:E92"/>
    <mergeCell ref="C93:E93"/>
  </mergeCells>
  <pageMargins left="0.31496062992125984" right="0.23622047244094491" top="0.59055118110236227" bottom="0.31496062992125984" header="0.35433070866141736" footer="0.23622047244094491"/>
  <pageSetup paperSize="9" scale="54" fitToHeight="0" orientation="portrait" r:id="rId1"/>
  <headerFooter alignWithMargins="0">
    <oddHeader>&amp;R&amp;"TH SarabunPSK,Regular"&amp;16แบบ ปร.4 แผ่นที่ &amp;P+2/8</oddHeader>
  </headerFooter>
  <rowBreaks count="6" manualBreakCount="6">
    <brk id="46" min="1" max="11" man="1"/>
    <brk id="89" min="1" max="11" man="1"/>
    <brk id="136" min="1" max="11" man="1"/>
    <brk id="180" min="1" max="11" man="1"/>
    <brk id="225" min="1" max="11" man="1"/>
    <brk id="264" min="1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B1:K47"/>
  <sheetViews>
    <sheetView showGridLines="0" tabSelected="1" topLeftCell="A25" zoomScale="90" zoomScaleNormal="90" workbookViewId="0">
      <selection activeCell="Q41" sqref="Q41"/>
    </sheetView>
  </sheetViews>
  <sheetFormatPr defaultColWidth="9.1640625" defaultRowHeight="18.75"/>
  <cols>
    <col min="1" max="1" width="2.33203125" style="146" customWidth="1"/>
    <col min="2" max="2" width="9.6640625" style="146" customWidth="1"/>
    <col min="3" max="3" width="13.33203125" style="146" customWidth="1"/>
    <col min="4" max="4" width="11" style="146" customWidth="1"/>
    <col min="5" max="5" width="12.83203125" style="146" customWidth="1"/>
    <col min="6" max="6" width="15.5" style="146" customWidth="1"/>
    <col min="7" max="7" width="15.33203125" style="146" customWidth="1"/>
    <col min="8" max="8" width="38.33203125" style="146" customWidth="1"/>
    <col min="9" max="9" width="28.33203125" style="146" customWidth="1"/>
    <col min="10" max="10" width="9.5" style="146" customWidth="1"/>
    <col min="11" max="11" width="11.5" style="146" customWidth="1"/>
    <col min="12" max="16384" width="9.1640625" style="146"/>
  </cols>
  <sheetData>
    <row r="1" spans="2:11" ht="20.25" customHeight="1">
      <c r="B1" s="145"/>
      <c r="J1" s="147"/>
    </row>
    <row r="2" spans="2:11" ht="36" customHeight="1">
      <c r="B2" s="648" t="s">
        <v>334</v>
      </c>
      <c r="C2" s="648"/>
      <c r="D2" s="648"/>
      <c r="E2" s="648"/>
      <c r="F2" s="648"/>
      <c r="G2" s="648"/>
      <c r="H2" s="648"/>
      <c r="I2" s="648"/>
      <c r="J2" s="648"/>
    </row>
    <row r="3" spans="2:11" ht="25.5" customHeight="1">
      <c r="B3" s="76" t="s">
        <v>136</v>
      </c>
      <c r="C3" s="76"/>
      <c r="D3" s="76"/>
      <c r="E3" s="76"/>
      <c r="F3" s="148"/>
      <c r="G3" s="148"/>
      <c r="H3" s="148"/>
      <c r="I3" s="148"/>
      <c r="J3" s="148"/>
    </row>
    <row r="4" spans="2:11" ht="22.5" customHeight="1">
      <c r="B4" s="149" t="s">
        <v>16</v>
      </c>
      <c r="C4" s="77" t="s">
        <v>14</v>
      </c>
      <c r="D4" s="78"/>
      <c r="E4" s="77" t="s">
        <v>331</v>
      </c>
      <c r="F4" s="150"/>
      <c r="G4" s="151"/>
      <c r="H4" s="151"/>
      <c r="I4" s="150"/>
      <c r="J4" s="79"/>
    </row>
    <row r="5" spans="2:11" ht="22.5" customHeight="1">
      <c r="B5" s="152" t="s">
        <v>16</v>
      </c>
      <c r="C5" s="80" t="s">
        <v>26</v>
      </c>
      <c r="D5" s="81"/>
      <c r="E5" s="82" t="s">
        <v>318</v>
      </c>
      <c r="F5" s="83"/>
      <c r="G5" s="83"/>
      <c r="H5" s="80"/>
      <c r="I5" s="80"/>
      <c r="J5" s="153"/>
    </row>
    <row r="6" spans="2:11" ht="22.5" customHeight="1">
      <c r="B6" s="152"/>
      <c r="C6" s="80" t="s">
        <v>2</v>
      </c>
      <c r="D6" s="154"/>
      <c r="E6" s="154"/>
      <c r="F6" s="83" t="s">
        <v>116</v>
      </c>
      <c r="G6" s="83"/>
      <c r="H6" s="83"/>
      <c r="I6" s="154"/>
      <c r="J6" s="155"/>
    </row>
    <row r="7" spans="2:11" ht="22.5" customHeight="1">
      <c r="B7" s="152"/>
      <c r="C7" s="80" t="s">
        <v>11</v>
      </c>
      <c r="D7" s="82"/>
      <c r="E7" s="154"/>
      <c r="F7" s="82" t="s">
        <v>162</v>
      </c>
      <c r="G7" s="84"/>
      <c r="H7" s="156" t="s">
        <v>36</v>
      </c>
      <c r="I7" s="157"/>
      <c r="J7" s="158" t="s">
        <v>15</v>
      </c>
    </row>
    <row r="8" spans="2:11" ht="22.5" customHeight="1">
      <c r="B8" s="152"/>
      <c r="C8" s="80" t="s">
        <v>4</v>
      </c>
      <c r="D8" s="154"/>
      <c r="E8" s="159" t="s">
        <v>5</v>
      </c>
      <c r="F8" s="160"/>
      <c r="G8" s="83" t="s">
        <v>6</v>
      </c>
      <c r="H8" s="156" t="s">
        <v>33</v>
      </c>
      <c r="I8" s="157"/>
      <c r="J8" s="158" t="s">
        <v>32</v>
      </c>
    </row>
    <row r="9" spans="2:11" ht="22.5" customHeight="1">
      <c r="B9" s="152"/>
      <c r="C9" s="80" t="s">
        <v>63</v>
      </c>
      <c r="D9" s="154"/>
      <c r="E9" s="83"/>
      <c r="F9" s="83"/>
      <c r="G9" s="83"/>
      <c r="H9" s="80" t="s">
        <v>55</v>
      </c>
      <c r="I9" s="85" t="s">
        <v>340</v>
      </c>
      <c r="J9" s="86"/>
    </row>
    <row r="10" spans="2:11" ht="22.5" customHeight="1">
      <c r="B10" s="152"/>
      <c r="C10" s="80" t="s">
        <v>144</v>
      </c>
      <c r="D10" s="154"/>
      <c r="E10" s="148"/>
      <c r="F10" s="148"/>
      <c r="G10" s="148"/>
      <c r="H10" s="80"/>
      <c r="I10" s="85"/>
      <c r="J10" s="86"/>
    </row>
    <row r="11" spans="2:11" ht="22.5" customHeight="1">
      <c r="B11" s="161"/>
      <c r="C11" s="162" t="s">
        <v>187</v>
      </c>
      <c r="D11" s="116"/>
      <c r="E11" s="163"/>
      <c r="F11" s="163"/>
      <c r="G11" s="163"/>
      <c r="H11" s="163" t="s">
        <v>341</v>
      </c>
      <c r="I11" s="164"/>
      <c r="J11" s="165"/>
    </row>
    <row r="12" spans="2:11" ht="22.5" customHeight="1">
      <c r="B12" s="166" t="s">
        <v>139</v>
      </c>
      <c r="C12" s="167"/>
      <c r="D12" s="168"/>
      <c r="E12" s="169"/>
      <c r="F12" s="170"/>
      <c r="G12" s="170"/>
      <c r="H12" s="167"/>
      <c r="I12" s="171"/>
      <c r="J12" s="172"/>
      <c r="K12" s="173"/>
    </row>
    <row r="13" spans="2:11" ht="22.5" customHeight="1">
      <c r="B13" s="174" t="s">
        <v>140</v>
      </c>
      <c r="C13" s="167"/>
      <c r="D13" s="168"/>
      <c r="E13" s="169"/>
      <c r="F13" s="170"/>
      <c r="G13" s="170"/>
      <c r="H13" s="167"/>
      <c r="I13" s="171"/>
      <c r="J13" s="175"/>
      <c r="K13" s="173" t="s">
        <v>16</v>
      </c>
    </row>
    <row r="14" spans="2:11" ht="21.6" customHeight="1">
      <c r="B14" s="128" t="s">
        <v>145</v>
      </c>
      <c r="C14" s="176"/>
      <c r="D14" s="129"/>
      <c r="E14" s="130"/>
      <c r="F14" s="177"/>
      <c r="G14" s="177"/>
      <c r="H14" s="177"/>
      <c r="I14" s="178"/>
      <c r="J14" s="175"/>
      <c r="K14" s="173"/>
    </row>
    <row r="15" spans="2:11" ht="7.35" hidden="1" customHeight="1">
      <c r="B15" s="179"/>
      <c r="C15" s="180"/>
      <c r="D15" s="181"/>
      <c r="E15" s="181"/>
      <c r="F15" s="182"/>
      <c r="G15" s="182"/>
      <c r="H15" s="182"/>
      <c r="I15" s="181"/>
      <c r="J15" s="183"/>
    </row>
    <row r="16" spans="2:11" ht="24.75" customHeight="1">
      <c r="B16" s="87" t="s">
        <v>7</v>
      </c>
      <c r="C16" s="88" t="s">
        <v>17</v>
      </c>
      <c r="D16" s="88"/>
      <c r="E16" s="88"/>
      <c r="F16" s="88"/>
      <c r="G16" s="649" t="s">
        <v>127</v>
      </c>
      <c r="H16" s="650"/>
      <c r="I16" s="651" t="s">
        <v>18</v>
      </c>
      <c r="J16" s="652"/>
    </row>
    <row r="17" spans="2:11" ht="22.5" customHeight="1">
      <c r="B17" s="184" t="s">
        <v>16</v>
      </c>
      <c r="C17" s="185"/>
      <c r="D17" s="186"/>
      <c r="E17" s="186"/>
      <c r="F17" s="187"/>
      <c r="G17" s="89"/>
      <c r="H17" s="89"/>
      <c r="I17" s="90"/>
      <c r="J17" s="89"/>
    </row>
    <row r="18" spans="2:11" ht="24" customHeight="1">
      <c r="B18" s="91">
        <v>1</v>
      </c>
      <c r="C18" s="188" t="s">
        <v>64</v>
      </c>
      <c r="D18" s="189"/>
      <c r="E18" s="190"/>
      <c r="F18" s="190"/>
      <c r="G18" s="191"/>
      <c r="H18" s="489"/>
      <c r="I18" s="655"/>
      <c r="J18" s="656"/>
    </row>
    <row r="19" spans="2:11" ht="24" customHeight="1">
      <c r="B19" s="192"/>
      <c r="C19" s="193" t="s">
        <v>8</v>
      </c>
      <c r="D19" s="163"/>
      <c r="E19" s="92"/>
      <c r="F19" s="93">
        <v>1.3017000000000001</v>
      </c>
      <c r="G19" s="94"/>
      <c r="H19" s="490"/>
      <c r="I19" s="646"/>
      <c r="J19" s="647"/>
    </row>
    <row r="20" spans="2:11" ht="24" customHeight="1">
      <c r="B20" s="91">
        <v>2</v>
      </c>
      <c r="C20" s="188" t="s">
        <v>65</v>
      </c>
      <c r="D20" s="189"/>
      <c r="E20" s="190"/>
      <c r="F20" s="190"/>
      <c r="G20" s="194"/>
      <c r="H20" s="489"/>
      <c r="I20" s="96"/>
      <c r="J20" s="97"/>
    </row>
    <row r="21" spans="2:11" ht="24" customHeight="1">
      <c r="B21" s="192"/>
      <c r="C21" s="193" t="s">
        <v>146</v>
      </c>
      <c r="D21" s="116"/>
      <c r="E21" s="95"/>
      <c r="F21" s="95" t="s">
        <v>9</v>
      </c>
      <c r="G21" s="94"/>
      <c r="H21" s="490"/>
      <c r="I21" s="96"/>
      <c r="J21" s="97"/>
    </row>
    <row r="22" spans="2:11" ht="24" customHeight="1">
      <c r="B22" s="91">
        <v>3</v>
      </c>
      <c r="C22" s="195" t="s">
        <v>76</v>
      </c>
      <c r="D22" s="196"/>
      <c r="E22" s="98"/>
      <c r="F22" s="98"/>
      <c r="G22" s="94"/>
      <c r="H22" s="489"/>
      <c r="I22" s="99"/>
      <c r="J22" s="100"/>
    </row>
    <row r="23" spans="2:11" ht="24" customHeight="1">
      <c r="B23" s="87"/>
      <c r="C23" s="197"/>
      <c r="D23" s="196"/>
      <c r="E23" s="98"/>
      <c r="F23" s="98"/>
      <c r="G23" s="94"/>
      <c r="H23" s="490"/>
      <c r="I23" s="99"/>
      <c r="J23" s="100"/>
    </row>
    <row r="24" spans="2:11" ht="24" customHeight="1">
      <c r="B24" s="198" t="s">
        <v>77</v>
      </c>
      <c r="C24" s="199" t="s">
        <v>78</v>
      </c>
      <c r="D24" s="200"/>
      <c r="E24" s="200"/>
      <c r="F24" s="201"/>
      <c r="G24" s="27"/>
      <c r="H24" s="491"/>
      <c r="I24" s="101"/>
      <c r="J24" s="102"/>
    </row>
    <row r="25" spans="2:11" ht="25.5" customHeight="1">
      <c r="B25" s="103" t="s">
        <v>66</v>
      </c>
      <c r="C25" s="104"/>
      <c r="D25" s="105"/>
      <c r="E25" s="105"/>
      <c r="F25" s="186"/>
      <c r="G25" s="27"/>
      <c r="H25" s="491"/>
      <c r="I25" s="653"/>
      <c r="J25" s="654"/>
    </row>
    <row r="26" spans="2:11" ht="43.5" customHeight="1">
      <c r="B26" s="112"/>
      <c r="C26" s="113"/>
      <c r="D26" s="115" t="s">
        <v>117</v>
      </c>
      <c r="E26" s="114"/>
      <c r="F26" s="202"/>
      <c r="G26" s="643" t="str">
        <f>BAHTTEXT(H25)</f>
        <v>ศูนย์บาทถ้วน</v>
      </c>
      <c r="H26" s="644"/>
      <c r="I26" s="645"/>
      <c r="J26" s="111"/>
    </row>
    <row r="27" spans="2:11" ht="25.5" customHeight="1">
      <c r="B27" s="104"/>
      <c r="C27" s="185" t="s">
        <v>36</v>
      </c>
      <c r="D27" s="183">
        <v>0</v>
      </c>
      <c r="E27" s="203" t="s">
        <v>15</v>
      </c>
      <c r="F27" s="204" t="s">
        <v>10</v>
      </c>
      <c r="G27" s="205"/>
      <c r="H27" s="206"/>
      <c r="I27" s="207" t="s">
        <v>67</v>
      </c>
      <c r="J27" s="208"/>
    </row>
    <row r="28" spans="2:11" ht="12.75" customHeight="1">
      <c r="B28" s="209"/>
      <c r="C28" s="209"/>
      <c r="D28" s="209"/>
      <c r="E28" s="209"/>
      <c r="F28" s="209"/>
      <c r="G28" s="148"/>
      <c r="H28" s="210"/>
      <c r="I28" s="209"/>
      <c r="J28" s="148"/>
    </row>
    <row r="29" spans="2:11" s="211" customFormat="1" ht="36.75" customHeight="1">
      <c r="B29" s="108"/>
      <c r="C29" s="107"/>
      <c r="D29" s="107"/>
      <c r="E29" s="106"/>
      <c r="F29" s="660"/>
      <c r="G29" s="660"/>
      <c r="H29" s="660"/>
      <c r="I29" s="660"/>
      <c r="J29" s="107"/>
    </row>
    <row r="30" spans="2:11" s="211" customFormat="1" ht="24" customHeight="1">
      <c r="B30" s="106"/>
      <c r="C30" s="107"/>
      <c r="D30" s="107"/>
      <c r="E30" s="108"/>
      <c r="G30" s="108"/>
      <c r="H30" s="212"/>
      <c r="I30" s="107"/>
      <c r="J30" s="107"/>
    </row>
    <row r="31" spans="2:11" s="211" customFormat="1" ht="24" customHeight="1">
      <c r="B31" s="107"/>
      <c r="C31" s="107"/>
      <c r="D31" s="107"/>
      <c r="E31" s="107"/>
      <c r="F31" s="107"/>
      <c r="G31" s="107"/>
      <c r="H31" s="107"/>
      <c r="I31" s="107"/>
      <c r="J31" s="107"/>
      <c r="K31" s="107"/>
    </row>
    <row r="32" spans="2:11" s="211" customFormat="1" ht="33.75" customHeight="1">
      <c r="B32" s="107"/>
      <c r="C32" s="485"/>
      <c r="D32" s="485"/>
      <c r="E32" s="485"/>
      <c r="F32" s="657"/>
      <c r="G32" s="657"/>
      <c r="H32" s="657"/>
      <c r="I32" s="657"/>
      <c r="J32" s="485"/>
      <c r="K32" s="485"/>
    </row>
    <row r="33" spans="2:11" s="213" customFormat="1" ht="33.75" customHeight="1">
      <c r="B33" s="209"/>
      <c r="C33" s="486"/>
      <c r="D33" s="486"/>
      <c r="E33" s="486"/>
      <c r="F33" s="658"/>
      <c r="G33" s="658"/>
      <c r="H33" s="658"/>
      <c r="I33" s="658"/>
      <c r="J33" s="486"/>
      <c r="K33" s="486"/>
    </row>
    <row r="34" spans="2:11" s="215" customFormat="1" ht="22.5" customHeight="1">
      <c r="B34" s="214"/>
      <c r="C34" s="486"/>
      <c r="D34" s="487"/>
      <c r="E34" s="487"/>
      <c r="F34" s="659"/>
      <c r="G34" s="659"/>
      <c r="H34" s="659"/>
      <c r="I34" s="659"/>
      <c r="J34" s="487"/>
      <c r="K34" s="487"/>
    </row>
    <row r="35" spans="2:11" s="215" customFormat="1" ht="22.5" customHeight="1">
      <c r="B35" s="214"/>
      <c r="C35" s="486"/>
      <c r="D35" s="487"/>
      <c r="E35" s="487"/>
      <c r="F35" s="487"/>
      <c r="G35" s="487"/>
      <c r="H35" s="487"/>
      <c r="I35" s="487"/>
      <c r="J35" s="487"/>
      <c r="K35" s="487"/>
    </row>
    <row r="36" spans="2:11" s="215" customFormat="1" ht="22.5" customHeight="1">
      <c r="B36" s="214"/>
      <c r="C36" s="487"/>
      <c r="D36" s="487"/>
      <c r="E36" s="487"/>
      <c r="F36" s="487"/>
      <c r="G36" s="487"/>
      <c r="H36" s="487"/>
      <c r="I36" s="487"/>
      <c r="J36" s="487"/>
      <c r="K36" s="487"/>
    </row>
    <row r="37" spans="2:11" s="215" customFormat="1" ht="22.5" customHeight="1">
      <c r="B37" s="214"/>
      <c r="C37" s="661"/>
      <c r="D37" s="661"/>
      <c r="E37" s="661"/>
      <c r="F37" s="661"/>
      <c r="G37" s="661"/>
      <c r="H37" s="661"/>
      <c r="I37" s="661"/>
      <c r="J37" s="487"/>
      <c r="K37" s="487"/>
    </row>
    <row r="38" spans="2:11" s="215" customFormat="1" ht="22.5" customHeight="1">
      <c r="B38" s="216"/>
      <c r="C38" s="663"/>
      <c r="D38" s="663"/>
      <c r="E38" s="663"/>
      <c r="F38" s="663"/>
      <c r="G38" s="663"/>
      <c r="H38" s="662"/>
      <c r="I38" s="662"/>
      <c r="J38" s="492"/>
      <c r="K38" s="492"/>
    </row>
    <row r="39" spans="2:11" s="215" customFormat="1" ht="22.5" customHeight="1">
      <c r="B39" s="216"/>
      <c r="C39" s="664"/>
      <c r="D39" s="664"/>
      <c r="E39" s="664"/>
      <c r="F39" s="664"/>
      <c r="G39" s="664"/>
      <c r="H39" s="662"/>
      <c r="I39" s="662"/>
      <c r="J39" s="492"/>
      <c r="K39" s="492"/>
    </row>
    <row r="40" spans="2:11" ht="24">
      <c r="C40" s="488"/>
      <c r="D40" s="488"/>
      <c r="E40" s="488"/>
      <c r="F40" s="488"/>
      <c r="G40" s="488"/>
      <c r="H40" s="665"/>
      <c r="I40" s="665"/>
      <c r="J40" s="488"/>
      <c r="K40" s="488"/>
    </row>
    <row r="41" spans="2:11" ht="24">
      <c r="C41" s="488"/>
      <c r="D41" s="488"/>
      <c r="E41" s="488"/>
      <c r="F41" s="488"/>
      <c r="G41" s="488"/>
      <c r="H41" s="488"/>
      <c r="I41" s="488"/>
      <c r="J41" s="488"/>
      <c r="K41" s="488"/>
    </row>
    <row r="42" spans="2:11" ht="24">
      <c r="C42" s="488"/>
      <c r="D42" s="488"/>
      <c r="E42" s="488"/>
      <c r="F42" s="488"/>
      <c r="G42" s="488"/>
      <c r="H42" s="488"/>
      <c r="I42" s="488"/>
      <c r="J42" s="488"/>
      <c r="K42" s="488"/>
    </row>
    <row r="43" spans="2:11" ht="24">
      <c r="C43" s="488"/>
      <c r="D43" s="488"/>
      <c r="E43" s="488"/>
      <c r="F43" s="488"/>
      <c r="G43" s="488"/>
      <c r="H43" s="488"/>
      <c r="I43" s="488"/>
      <c r="J43" s="488"/>
      <c r="K43" s="488"/>
    </row>
    <row r="44" spans="2:11" ht="24">
      <c r="C44" s="665"/>
      <c r="D44" s="665"/>
      <c r="E44" s="665"/>
      <c r="F44" s="665"/>
      <c r="G44" s="665"/>
      <c r="H44" s="665"/>
      <c r="I44" s="665"/>
      <c r="J44" s="488"/>
      <c r="K44" s="488"/>
    </row>
    <row r="45" spans="2:11" ht="24">
      <c r="C45" s="665"/>
      <c r="D45" s="665"/>
      <c r="E45" s="665"/>
      <c r="F45" s="665"/>
      <c r="G45" s="665"/>
      <c r="H45" s="665"/>
      <c r="I45" s="665"/>
      <c r="J45" s="488"/>
      <c r="K45" s="488"/>
    </row>
    <row r="46" spans="2:11" ht="24">
      <c r="C46" s="665"/>
      <c r="D46" s="665"/>
      <c r="E46" s="665"/>
      <c r="F46" s="665"/>
      <c r="G46" s="665"/>
      <c r="H46" s="665"/>
      <c r="I46" s="665"/>
      <c r="J46" s="488"/>
      <c r="K46" s="488"/>
    </row>
    <row r="47" spans="2:11" ht="24">
      <c r="C47" s="148"/>
      <c r="D47" s="148"/>
      <c r="E47" s="148"/>
      <c r="F47" s="148"/>
      <c r="G47" s="148"/>
      <c r="H47" s="148"/>
      <c r="I47" s="148"/>
      <c r="J47" s="148"/>
      <c r="K47" s="148"/>
    </row>
  </sheetData>
  <mergeCells count="24">
    <mergeCell ref="C45:G45"/>
    <mergeCell ref="C46:G46"/>
    <mergeCell ref="H40:I40"/>
    <mergeCell ref="H44:I44"/>
    <mergeCell ref="H45:I45"/>
    <mergeCell ref="H46:I46"/>
    <mergeCell ref="C44:G44"/>
    <mergeCell ref="H38:I38"/>
    <mergeCell ref="H39:I39"/>
    <mergeCell ref="C38:G38"/>
    <mergeCell ref="C39:G39"/>
    <mergeCell ref="H37:I37"/>
    <mergeCell ref="F32:I32"/>
    <mergeCell ref="F33:I33"/>
    <mergeCell ref="F34:I34"/>
    <mergeCell ref="F29:I29"/>
    <mergeCell ref="C37:G37"/>
    <mergeCell ref="G26:I26"/>
    <mergeCell ref="I19:J19"/>
    <mergeCell ref="B2:J2"/>
    <mergeCell ref="G16:H16"/>
    <mergeCell ref="I16:J16"/>
    <mergeCell ref="I25:J25"/>
    <mergeCell ref="I18:J18"/>
  </mergeCells>
  <phoneticPr fontId="3" type="noConversion"/>
  <pageMargins left="0.51181102362204722" right="0.15748031496062992" top="0.59055118110236227" bottom="0.19685039370078741" header="0.39370078740157483" footer="0.11811023622047245"/>
  <pageSetup paperSize="9" scale="68" fitToHeight="0" orientation="portrait" r:id="rId1"/>
  <headerFooter alignWithMargins="0">
    <oddHeader xml:space="preserve">&amp;R&amp;"TH SarabunPSK,ธรรมดา"แบบ ปร.6 (ปร.5ก+ปร.5ข) 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rgb="FF00B050"/>
    <pageSetUpPr fitToPage="1"/>
  </sheetPr>
  <dimension ref="B1:G50"/>
  <sheetViews>
    <sheetView showGridLines="0" zoomScale="80" zoomScaleNormal="80" workbookViewId="0">
      <selection activeCell="N9" sqref="N9"/>
    </sheetView>
  </sheetViews>
  <sheetFormatPr defaultColWidth="9.1640625" defaultRowHeight="24"/>
  <cols>
    <col min="1" max="1" width="2.33203125" style="217" customWidth="1"/>
    <col min="2" max="2" width="11.6640625" style="217" customWidth="1"/>
    <col min="3" max="3" width="14.1640625" style="217" customWidth="1"/>
    <col min="4" max="4" width="75.6640625" style="217" customWidth="1"/>
    <col min="5" max="5" width="18.1640625" style="217" customWidth="1"/>
    <col min="6" max="6" width="27.33203125" style="217" customWidth="1"/>
    <col min="7" max="7" width="13.33203125" style="217" customWidth="1"/>
    <col min="8" max="16384" width="9.1640625" style="217"/>
  </cols>
  <sheetData>
    <row r="1" spans="2:7" ht="19.5" customHeight="1"/>
    <row r="2" spans="2:7" ht="36" customHeight="1">
      <c r="B2" s="672" t="s">
        <v>333</v>
      </c>
      <c r="C2" s="672"/>
      <c r="D2" s="672"/>
      <c r="E2" s="672"/>
      <c r="F2" s="672"/>
      <c r="G2" s="672"/>
    </row>
    <row r="3" spans="2:7" ht="30" customHeight="1">
      <c r="B3" s="15" t="s">
        <v>34</v>
      </c>
      <c r="C3" s="218"/>
      <c r="D3" s="118" t="s">
        <v>331</v>
      </c>
      <c r="E3" s="16" t="s">
        <v>11</v>
      </c>
      <c r="F3" s="677"/>
      <c r="G3" s="678"/>
    </row>
    <row r="4" spans="2:7" ht="29.25" customHeight="1">
      <c r="B4" s="15" t="s">
        <v>35</v>
      </c>
      <c r="C4" s="17"/>
      <c r="D4" s="119" t="s">
        <v>317</v>
      </c>
      <c r="E4" s="75" t="s">
        <v>27</v>
      </c>
      <c r="F4" s="679"/>
      <c r="G4" s="680"/>
    </row>
    <row r="5" spans="2:7" ht="26.25" customHeight="1">
      <c r="B5" s="18" t="s">
        <v>20</v>
      </c>
      <c r="C5" s="675" t="s">
        <v>17</v>
      </c>
      <c r="D5" s="676"/>
      <c r="E5" s="19"/>
      <c r="F5" s="19" t="s">
        <v>39</v>
      </c>
      <c r="G5" s="18" t="s">
        <v>18</v>
      </c>
    </row>
    <row r="6" spans="2:7" ht="16.5" hidden="1" customHeight="1">
      <c r="B6" s="20" t="s">
        <v>16</v>
      </c>
      <c r="C6" s="21" t="s">
        <v>16</v>
      </c>
      <c r="D6" s="21" t="s">
        <v>16</v>
      </c>
      <c r="E6" s="19"/>
      <c r="F6" s="19"/>
      <c r="G6" s="20" t="s">
        <v>16</v>
      </c>
    </row>
    <row r="7" spans="2:7" ht="22.5" customHeight="1">
      <c r="B7" s="219"/>
      <c r="C7" s="673" t="s">
        <v>60</v>
      </c>
      <c r="D7" s="674"/>
      <c r="E7" s="220"/>
      <c r="F7" s="221"/>
      <c r="G7" s="222" t="s">
        <v>16</v>
      </c>
    </row>
    <row r="8" spans="2:7" ht="22.5" customHeight="1">
      <c r="B8" s="22">
        <v>1</v>
      </c>
      <c r="C8" s="23" t="s">
        <v>147</v>
      </c>
      <c r="D8" s="23"/>
      <c r="E8" s="223"/>
      <c r="F8" s="224"/>
      <c r="G8" s="225" t="s">
        <v>16</v>
      </c>
    </row>
    <row r="9" spans="2:7" ht="22.5" customHeight="1">
      <c r="B9" s="22"/>
      <c r="C9" s="23" t="s">
        <v>40</v>
      </c>
      <c r="D9" s="23"/>
      <c r="E9" s="223"/>
      <c r="F9" s="224"/>
      <c r="G9" s="225"/>
    </row>
    <row r="10" spans="2:7" ht="22.5" customHeight="1">
      <c r="B10" s="22"/>
      <c r="C10" s="226">
        <v>1.1000000000000001</v>
      </c>
      <c r="D10" s="23" t="s">
        <v>61</v>
      </c>
      <c r="E10" s="223"/>
      <c r="F10" s="227"/>
      <c r="G10" s="225"/>
    </row>
    <row r="11" spans="2:7" ht="22.5" customHeight="1">
      <c r="B11" s="22" t="s">
        <v>16</v>
      </c>
      <c r="C11" s="226"/>
      <c r="D11" s="23" t="s">
        <v>119</v>
      </c>
      <c r="E11" s="223"/>
      <c r="F11" s="228"/>
      <c r="G11" s="225"/>
    </row>
    <row r="12" spans="2:7" ht="22.5" customHeight="1">
      <c r="B12" s="22" t="s">
        <v>16</v>
      </c>
      <c r="C12" s="23">
        <v>1.2</v>
      </c>
      <c r="D12" s="23" t="s">
        <v>41</v>
      </c>
      <c r="E12" s="223"/>
      <c r="F12" s="227"/>
      <c r="G12" s="225"/>
    </row>
    <row r="13" spans="2:7" ht="22.5" customHeight="1">
      <c r="B13" s="22"/>
      <c r="C13" s="23"/>
      <c r="D13" s="23" t="s">
        <v>129</v>
      </c>
      <c r="E13" s="223"/>
      <c r="F13" s="228" t="e">
        <f>#REF!</f>
        <v>#REF!</v>
      </c>
      <c r="G13" s="225"/>
    </row>
    <row r="14" spans="2:7" ht="22.5" customHeight="1">
      <c r="B14" s="22"/>
      <c r="C14" s="229"/>
      <c r="D14" s="230" t="s">
        <v>131</v>
      </c>
      <c r="E14" s="223"/>
      <c r="F14" s="228" t="e">
        <f>#REF!</f>
        <v>#REF!</v>
      </c>
      <c r="G14" s="225"/>
    </row>
    <row r="15" spans="2:7" ht="22.5" customHeight="1">
      <c r="B15" s="22"/>
      <c r="C15" s="231"/>
      <c r="D15" s="232" t="s">
        <v>132</v>
      </c>
      <c r="E15" s="223"/>
      <c r="F15" s="228" t="e">
        <f>#REF!</f>
        <v>#REF!</v>
      </c>
      <c r="G15" s="225"/>
    </row>
    <row r="16" spans="2:7" ht="22.5" customHeight="1">
      <c r="B16" s="22"/>
      <c r="C16" s="231"/>
      <c r="D16" s="230" t="s">
        <v>133</v>
      </c>
      <c r="E16" s="223"/>
      <c r="F16" s="228" t="e">
        <f>#REF!</f>
        <v>#REF!</v>
      </c>
      <c r="G16" s="225"/>
    </row>
    <row r="17" spans="2:7" ht="22.5" customHeight="1">
      <c r="B17" s="22"/>
      <c r="C17" s="231"/>
      <c r="D17" s="230" t="s">
        <v>134</v>
      </c>
      <c r="E17" s="223"/>
      <c r="F17" s="228" t="e">
        <f>#REF!</f>
        <v>#REF!</v>
      </c>
      <c r="G17" s="225"/>
    </row>
    <row r="18" spans="2:7" ht="22.5" customHeight="1">
      <c r="B18" s="22"/>
      <c r="C18" s="231"/>
      <c r="D18" s="232" t="s">
        <v>135</v>
      </c>
      <c r="E18" s="223"/>
      <c r="F18" s="228" t="e">
        <f>#REF!</f>
        <v>#REF!</v>
      </c>
      <c r="G18" s="225"/>
    </row>
    <row r="19" spans="2:7" ht="22.5" customHeight="1">
      <c r="B19" s="22"/>
      <c r="C19" s="231"/>
      <c r="D19" s="232" t="s">
        <v>141</v>
      </c>
      <c r="E19" s="223"/>
      <c r="F19" s="228" t="e">
        <f>#REF!</f>
        <v>#REF!</v>
      </c>
      <c r="G19" s="225"/>
    </row>
    <row r="20" spans="2:7" ht="22.5" customHeight="1">
      <c r="B20" s="22"/>
      <c r="C20" s="226">
        <v>1.3</v>
      </c>
      <c r="D20" s="23" t="s">
        <v>161</v>
      </c>
      <c r="E20" s="223"/>
      <c r="F20" s="228" t="e">
        <f>#REF!</f>
        <v>#REF!</v>
      </c>
      <c r="G20" s="225"/>
    </row>
    <row r="21" spans="2:7" ht="22.5" customHeight="1">
      <c r="B21" s="22"/>
      <c r="C21" s="23">
        <v>1.4</v>
      </c>
      <c r="D21" s="23" t="s">
        <v>0</v>
      </c>
      <c r="E21" s="223"/>
      <c r="F21" s="227"/>
      <c r="G21" s="225"/>
    </row>
    <row r="22" spans="2:7" ht="22.5" customHeight="1">
      <c r="B22" s="22" t="s">
        <v>16</v>
      </c>
      <c r="C22" s="23"/>
      <c r="D22" s="233" t="s">
        <v>123</v>
      </c>
      <c r="E22" s="223"/>
      <c r="F22" s="228" t="e">
        <f>#REF!</f>
        <v>#REF!</v>
      </c>
      <c r="G22" s="225" t="s">
        <v>37</v>
      </c>
    </row>
    <row r="23" spans="2:7" ht="22.5" customHeight="1">
      <c r="B23" s="22"/>
      <c r="C23" s="23"/>
      <c r="D23" s="233" t="s">
        <v>319</v>
      </c>
      <c r="E23" s="223"/>
      <c r="F23" s="228" t="e">
        <f>#REF!</f>
        <v>#REF!</v>
      </c>
      <c r="G23" s="225"/>
    </row>
    <row r="24" spans="2:7" ht="22.5" customHeight="1">
      <c r="B24" s="22"/>
      <c r="C24" s="23">
        <v>1.5</v>
      </c>
      <c r="D24" s="234" t="s">
        <v>75</v>
      </c>
      <c r="E24" s="223"/>
      <c r="F24" s="228" t="e">
        <f>#REF!</f>
        <v>#REF!</v>
      </c>
      <c r="G24" s="225"/>
    </row>
    <row r="25" spans="2:7" ht="22.5" customHeight="1">
      <c r="B25" s="244"/>
      <c r="C25" s="23">
        <v>1.6</v>
      </c>
      <c r="D25" s="234" t="s">
        <v>316</v>
      </c>
      <c r="E25" s="223"/>
      <c r="F25" s="228" t="e">
        <f>#REF!</f>
        <v>#REF!</v>
      </c>
      <c r="G25" s="249"/>
    </row>
    <row r="26" spans="2:7" ht="22.5" customHeight="1">
      <c r="B26" s="235"/>
      <c r="C26" s="236"/>
      <c r="D26" s="236"/>
      <c r="E26" s="237"/>
      <c r="F26" s="238"/>
      <c r="G26" s="239"/>
    </row>
    <row r="27" spans="2:7" ht="22.5" customHeight="1">
      <c r="B27" s="240" t="s">
        <v>16</v>
      </c>
      <c r="C27" s="241" t="s">
        <v>16</v>
      </c>
      <c r="D27" s="24" t="s">
        <v>42</v>
      </c>
      <c r="E27" s="25"/>
      <c r="F27" s="109" t="e">
        <f>SUM(F8:F26)</f>
        <v>#REF!</v>
      </c>
      <c r="G27" s="242" t="s">
        <v>16</v>
      </c>
    </row>
    <row r="28" spans="2:7" ht="22.5" customHeight="1">
      <c r="B28" s="22">
        <v>2</v>
      </c>
      <c r="C28" s="23" t="s">
        <v>148</v>
      </c>
      <c r="D28" s="23"/>
      <c r="E28" s="223"/>
      <c r="F28" s="227"/>
      <c r="G28" s="225" t="s">
        <v>37</v>
      </c>
    </row>
    <row r="29" spans="2:7" ht="22.5" customHeight="1">
      <c r="B29" s="22"/>
      <c r="C29" s="23" t="s">
        <v>40</v>
      </c>
      <c r="D29" s="23"/>
      <c r="E29" s="223"/>
      <c r="F29" s="227"/>
      <c r="G29" s="225"/>
    </row>
    <row r="30" spans="2:7" ht="22.5" customHeight="1">
      <c r="B30" s="243"/>
      <c r="C30" s="226">
        <v>2.1</v>
      </c>
      <c r="D30" s="23" t="s">
        <v>62</v>
      </c>
      <c r="E30" s="223"/>
      <c r="F30" s="228" t="e">
        <f>#REF!</f>
        <v>#REF!</v>
      </c>
      <c r="G30" s="225" t="s">
        <v>16</v>
      </c>
    </row>
    <row r="31" spans="2:7" ht="22.5" customHeight="1">
      <c r="B31" s="244"/>
      <c r="C31" s="245"/>
      <c r="D31" s="246"/>
      <c r="E31" s="247"/>
      <c r="F31" s="248"/>
      <c r="G31" s="249"/>
    </row>
    <row r="32" spans="2:7" ht="22.5" customHeight="1">
      <c r="B32" s="240" t="s">
        <v>16</v>
      </c>
      <c r="C32" s="250" t="s">
        <v>16</v>
      </c>
      <c r="D32" s="24" t="s">
        <v>43</v>
      </c>
      <c r="E32" s="25"/>
      <c r="F32" s="109" t="e">
        <f>SUM(F28:F31)</f>
        <v>#REF!</v>
      </c>
      <c r="G32" s="242" t="s">
        <v>16</v>
      </c>
    </row>
    <row r="33" spans="2:7">
      <c r="B33" s="22">
        <v>3</v>
      </c>
      <c r="C33" s="23" t="s">
        <v>71</v>
      </c>
      <c r="D33" s="23"/>
      <c r="E33" s="223"/>
      <c r="F33" s="227"/>
      <c r="G33" s="225" t="s">
        <v>16</v>
      </c>
    </row>
    <row r="34" spans="2:7">
      <c r="B34" s="22"/>
      <c r="C34" s="23" t="s">
        <v>40</v>
      </c>
      <c r="D34" s="23"/>
      <c r="E34" s="223"/>
      <c r="F34" s="227"/>
      <c r="G34" s="225"/>
    </row>
    <row r="35" spans="2:7">
      <c r="B35" s="22"/>
      <c r="C35" s="226">
        <v>3.1</v>
      </c>
      <c r="D35" s="23" t="s">
        <v>38</v>
      </c>
      <c r="E35" s="223"/>
      <c r="F35" s="227">
        <v>0</v>
      </c>
      <c r="G35" s="225"/>
    </row>
    <row r="36" spans="2:7">
      <c r="B36" s="243"/>
      <c r="C36" s="226">
        <v>3.2</v>
      </c>
      <c r="D36" s="23" t="s">
        <v>72</v>
      </c>
      <c r="E36" s="223"/>
      <c r="F36" s="227">
        <v>0</v>
      </c>
      <c r="G36" s="225" t="s">
        <v>16</v>
      </c>
    </row>
    <row r="37" spans="2:7">
      <c r="B37" s="251"/>
      <c r="C37" s="245"/>
      <c r="D37" s="246"/>
      <c r="E37" s="247"/>
      <c r="F37" s="248"/>
      <c r="G37" s="249"/>
    </row>
    <row r="38" spans="2:7">
      <c r="B38" s="240" t="s">
        <v>16</v>
      </c>
      <c r="C38" s="241" t="s">
        <v>16</v>
      </c>
      <c r="D38" s="24" t="s">
        <v>44</v>
      </c>
      <c r="E38" s="25"/>
      <c r="F38" s="109">
        <f>SUM(F33:F37)</f>
        <v>0</v>
      </c>
      <c r="G38" s="242" t="s">
        <v>16</v>
      </c>
    </row>
    <row r="39" spans="2:7">
      <c r="B39" s="252"/>
      <c r="C39" s="668" t="s">
        <v>45</v>
      </c>
      <c r="D39" s="669"/>
      <c r="E39" s="26"/>
      <c r="F39" s="110" t="e">
        <f>SUM(F38,F32,F27)</f>
        <v>#REF!</v>
      </c>
      <c r="G39" s="253" t="s">
        <v>16</v>
      </c>
    </row>
    <row r="40" spans="2:7">
      <c r="B40" s="254"/>
      <c r="C40" s="670" t="s">
        <v>73</v>
      </c>
      <c r="D40" s="671"/>
      <c r="E40" s="255"/>
      <c r="F40" s="256"/>
      <c r="G40" s="257"/>
    </row>
    <row r="41" spans="2:7">
      <c r="B41" s="258"/>
      <c r="C41" s="666" t="s">
        <v>46</v>
      </c>
      <c r="D41" s="667"/>
      <c r="E41" s="259"/>
      <c r="F41" s="260"/>
      <c r="G41" s="261"/>
    </row>
    <row r="42" spans="2:7">
      <c r="B42" s="258"/>
      <c r="C42" s="447"/>
      <c r="D42" s="141" t="s">
        <v>220</v>
      </c>
      <c r="E42" s="259"/>
      <c r="F42" s="228" t="e">
        <f>#REF!</f>
        <v>#REF!</v>
      </c>
      <c r="G42" s="261"/>
    </row>
    <row r="43" spans="2:7">
      <c r="B43" s="258"/>
      <c r="C43" s="447"/>
      <c r="D43" s="141" t="s">
        <v>226</v>
      </c>
      <c r="E43" s="259"/>
      <c r="F43" s="228" t="e">
        <f>#REF!</f>
        <v>#REF!</v>
      </c>
      <c r="G43" s="261"/>
    </row>
    <row r="44" spans="2:7">
      <c r="B44" s="22"/>
      <c r="C44" s="226"/>
      <c r="D44" s="262"/>
      <c r="E44" s="223"/>
      <c r="F44" s="227"/>
      <c r="G44" s="225"/>
    </row>
    <row r="45" spans="2:7">
      <c r="B45" s="252"/>
      <c r="C45" s="668" t="s">
        <v>47</v>
      </c>
      <c r="D45" s="669"/>
      <c r="E45" s="26"/>
      <c r="F45" s="110" t="e">
        <f>SUM(F42:F44)</f>
        <v>#REF!</v>
      </c>
      <c r="G45" s="253" t="s">
        <v>16</v>
      </c>
    </row>
    <row r="46" spans="2:7">
      <c r="B46" s="254"/>
      <c r="C46" s="670" t="s">
        <v>74</v>
      </c>
      <c r="D46" s="671"/>
      <c r="E46" s="255"/>
      <c r="F46" s="256"/>
      <c r="G46" s="257"/>
    </row>
    <row r="47" spans="2:7">
      <c r="B47" s="258"/>
      <c r="C47" s="666" t="s">
        <v>149</v>
      </c>
      <c r="D47" s="667"/>
      <c r="E47" s="259"/>
      <c r="F47" s="260"/>
      <c r="G47" s="261"/>
    </row>
    <row r="48" spans="2:7">
      <c r="B48" s="22" t="s">
        <v>16</v>
      </c>
      <c r="C48" s="23">
        <v>3.1</v>
      </c>
      <c r="D48" s="23" t="s">
        <v>48</v>
      </c>
      <c r="E48" s="223"/>
      <c r="F48" s="228" t="e">
        <f>#REF!</f>
        <v>#REF!</v>
      </c>
      <c r="G48" s="225" t="s">
        <v>16</v>
      </c>
    </row>
    <row r="49" spans="2:7">
      <c r="B49" s="244"/>
      <c r="C49" s="246"/>
      <c r="D49" s="246"/>
      <c r="E49" s="247"/>
      <c r="F49" s="263"/>
      <c r="G49" s="249"/>
    </row>
    <row r="50" spans="2:7">
      <c r="B50" s="252"/>
      <c r="C50" s="668" t="s">
        <v>49</v>
      </c>
      <c r="D50" s="669"/>
      <c r="E50" s="26"/>
      <c r="F50" s="110" t="e">
        <f>SUM(F48:F48)</f>
        <v>#REF!</v>
      </c>
      <c r="G50" s="253" t="s">
        <v>16</v>
      </c>
    </row>
  </sheetData>
  <mergeCells count="12">
    <mergeCell ref="B2:G2"/>
    <mergeCell ref="C7:D7"/>
    <mergeCell ref="C5:D5"/>
    <mergeCell ref="F3:G3"/>
    <mergeCell ref="F4:G4"/>
    <mergeCell ref="C47:D47"/>
    <mergeCell ref="C50:D50"/>
    <mergeCell ref="C39:D39"/>
    <mergeCell ref="C40:D40"/>
    <mergeCell ref="C41:D41"/>
    <mergeCell ref="C45:D45"/>
    <mergeCell ref="C46:D46"/>
  </mergeCells>
  <phoneticPr fontId="2" type="noConversion"/>
  <pageMargins left="0.39370078740157483" right="0.15748031496062992" top="0.74803149606299213" bottom="0.15748031496062992" header="0.31496062992125984" footer="0.15748031496062992"/>
  <pageSetup paperSize="9" scale="73" fitToHeight="0" orientation="portrait" r:id="rId1"/>
  <headerFooter alignWithMargins="0">
    <oddHeader>&amp;R&amp;"TH SarabunPSK,Regular"แบบ ปร.4  แผ่นที่ &amp;P/8</oddHeader>
  </headerFooter>
  <rowBreaks count="1" manualBreakCount="1">
    <brk id="3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  <pageSetUpPr fitToPage="1"/>
  </sheetPr>
  <dimension ref="B1:L69"/>
  <sheetViews>
    <sheetView showGridLines="0" topLeftCell="A4" zoomScale="140" zoomScaleNormal="140" workbookViewId="0">
      <selection activeCell="I18" sqref="I18"/>
    </sheetView>
  </sheetViews>
  <sheetFormatPr defaultColWidth="9.33203125" defaultRowHeight="21"/>
  <cols>
    <col min="1" max="1" width="7.6640625" style="28" customWidth="1"/>
    <col min="2" max="2" width="26.1640625" style="28" customWidth="1"/>
    <col min="3" max="3" width="18.83203125" style="28" customWidth="1"/>
    <col min="4" max="4" width="21" style="28" customWidth="1"/>
    <col min="5" max="5" width="14.33203125" style="28" customWidth="1"/>
    <col min="6" max="6" width="20.83203125" style="28" customWidth="1"/>
    <col min="7" max="7" width="18.33203125" style="28" customWidth="1"/>
    <col min="8" max="8" width="1.83203125" style="28" customWidth="1"/>
    <col min="9" max="9" width="26.33203125" style="28" customWidth="1"/>
    <col min="10" max="10" width="19.83203125" style="28" customWidth="1"/>
    <col min="11" max="11" width="18.6640625" style="28" customWidth="1"/>
    <col min="12" max="12" width="60.33203125" style="28" bestFit="1" customWidth="1"/>
    <col min="13" max="16384" width="9.33203125" style="28"/>
  </cols>
  <sheetData>
    <row r="1" spans="2:12" ht="27" thickBot="1">
      <c r="I1" s="29"/>
      <c r="J1" s="29"/>
      <c r="K1" s="29" t="s">
        <v>81</v>
      </c>
      <c r="L1" s="30" t="s">
        <v>82</v>
      </c>
    </row>
    <row r="2" spans="2:12" ht="35.25" thickBot="1">
      <c r="B2" s="681" t="s">
        <v>83</v>
      </c>
      <c r="C2" s="682"/>
      <c r="D2" s="682"/>
      <c r="E2" s="682"/>
      <c r="F2" s="683" t="s">
        <v>84</v>
      </c>
      <c r="G2" s="684"/>
      <c r="I2" s="31"/>
      <c r="J2" s="31"/>
      <c r="K2" s="31"/>
      <c r="L2" s="32" t="s">
        <v>85</v>
      </c>
    </row>
    <row r="3" spans="2:12" ht="26.25" customHeight="1">
      <c r="B3" s="33" t="s">
        <v>138</v>
      </c>
      <c r="C3" s="34"/>
      <c r="D3" s="34"/>
      <c r="E3" s="35"/>
      <c r="F3" s="36" t="s">
        <v>86</v>
      </c>
      <c r="G3" s="37">
        <v>0</v>
      </c>
      <c r="I3" s="29"/>
      <c r="J3" s="29"/>
      <c r="K3" s="29"/>
      <c r="L3" s="38" t="s">
        <v>87</v>
      </c>
    </row>
    <row r="4" spans="2:12" ht="27" customHeight="1">
      <c r="B4" s="685" t="s">
        <v>142</v>
      </c>
      <c r="C4" s="686"/>
      <c r="D4" s="686"/>
      <c r="E4" s="39"/>
      <c r="F4" s="36" t="s">
        <v>88</v>
      </c>
      <c r="G4" s="37">
        <v>0</v>
      </c>
      <c r="I4" s="40" t="s">
        <v>89</v>
      </c>
      <c r="J4" s="41"/>
    </row>
    <row r="5" spans="2:12" ht="23.25">
      <c r="B5" s="42" t="s">
        <v>90</v>
      </c>
      <c r="D5" s="120">
        <f>ใบสรุปราคา!H18</f>
        <v>0</v>
      </c>
      <c r="E5" s="39" t="s">
        <v>54</v>
      </c>
      <c r="F5" s="36" t="s">
        <v>51</v>
      </c>
      <c r="G5" s="43">
        <v>7.0000000000000007E-2</v>
      </c>
      <c r="I5" s="40" t="s">
        <v>91</v>
      </c>
      <c r="J5" s="41"/>
    </row>
    <row r="6" spans="2:12" ht="32.25" customHeight="1">
      <c r="B6" s="44" t="s">
        <v>92</v>
      </c>
      <c r="C6" s="687" t="s">
        <v>93</v>
      </c>
      <c r="D6" s="687"/>
      <c r="E6" s="39"/>
      <c r="F6" s="36" t="s">
        <v>94</v>
      </c>
      <c r="G6" s="37">
        <v>7.0000000000000007E-2</v>
      </c>
      <c r="I6" s="40" t="s">
        <v>95</v>
      </c>
      <c r="J6" s="41"/>
    </row>
    <row r="7" spans="2:12" ht="16.5" customHeight="1" thickBot="1">
      <c r="B7" s="45"/>
      <c r="E7" s="39"/>
      <c r="F7" s="46"/>
      <c r="G7" s="47"/>
      <c r="I7" s="40" t="s">
        <v>96</v>
      </c>
      <c r="J7" s="41"/>
    </row>
    <row r="8" spans="2:12" ht="24" thickTop="1">
      <c r="B8" s="48" t="s">
        <v>97</v>
      </c>
      <c r="C8" s="121">
        <v>5000000</v>
      </c>
      <c r="D8" s="49" t="s">
        <v>98</v>
      </c>
      <c r="E8" s="39"/>
      <c r="F8" s="50" t="s">
        <v>53</v>
      </c>
      <c r="G8" s="51" t="s">
        <v>52</v>
      </c>
      <c r="I8" s="40" t="s">
        <v>99</v>
      </c>
      <c r="J8" s="41"/>
    </row>
    <row r="9" spans="2:12" ht="21.75" thickBot="1">
      <c r="B9" s="52" t="s">
        <v>100</v>
      </c>
      <c r="C9" s="122">
        <f>ใบสรุปราคา!H18</f>
        <v>0</v>
      </c>
      <c r="D9" s="28" t="s">
        <v>101</v>
      </c>
      <c r="E9" s="39"/>
      <c r="F9" s="53" t="s">
        <v>102</v>
      </c>
      <c r="G9" s="54"/>
    </row>
    <row r="10" spans="2:12" ht="21.75" thickTop="1">
      <c r="B10" s="55" t="s">
        <v>103</v>
      </c>
      <c r="C10" s="123">
        <v>10000000</v>
      </c>
      <c r="D10" s="56" t="s">
        <v>104</v>
      </c>
      <c r="E10" s="39"/>
      <c r="F10" s="57">
        <v>500000</v>
      </c>
      <c r="G10" s="58">
        <v>1.3090999999999999</v>
      </c>
    </row>
    <row r="11" spans="2:12">
      <c r="B11" s="45"/>
      <c r="E11" s="39"/>
      <c r="F11" s="57">
        <v>1000000</v>
      </c>
      <c r="G11" s="59">
        <v>1.3067</v>
      </c>
    </row>
    <row r="12" spans="2:12">
      <c r="B12" s="60" t="s">
        <v>105</v>
      </c>
      <c r="C12" s="61">
        <f>VLOOKUP(C8,$F$10:$G$33,2,FALSE)</f>
        <v>1.302</v>
      </c>
      <c r="D12" s="28" t="s">
        <v>106</v>
      </c>
      <c r="E12" s="39"/>
      <c r="F12" s="57">
        <v>2000000</v>
      </c>
      <c r="G12" s="62">
        <v>1.3050999999999999</v>
      </c>
    </row>
    <row r="13" spans="2:12" ht="21.75" thickBot="1">
      <c r="B13" s="60" t="s">
        <v>107</v>
      </c>
      <c r="C13" s="61">
        <f>VLOOKUP(C10,$F$10:$G$33,2,FALSE)</f>
        <v>1.296</v>
      </c>
      <c r="D13" s="28" t="s">
        <v>108</v>
      </c>
      <c r="E13" s="39"/>
      <c r="F13" s="57">
        <v>5000000</v>
      </c>
      <c r="G13" s="62">
        <v>1.302</v>
      </c>
    </row>
    <row r="14" spans="2:12" ht="21.75" customHeight="1" thickTop="1" thickBot="1">
      <c r="B14" s="52" t="s">
        <v>92</v>
      </c>
      <c r="C14" s="63">
        <f>ROUND(C12-(((C12-C13)*(C9-C8))/(C10-C8)),4)</f>
        <v>1.3080000000000001</v>
      </c>
      <c r="D14" s="64" t="s">
        <v>109</v>
      </c>
      <c r="E14" s="39"/>
      <c r="F14" s="57">
        <v>10000000</v>
      </c>
      <c r="G14" s="62">
        <v>1.296</v>
      </c>
    </row>
    <row r="15" spans="2:12" ht="21.75" thickTop="1">
      <c r="B15" s="45"/>
      <c r="D15" s="64"/>
      <c r="E15" s="39"/>
      <c r="F15" s="57">
        <v>15000000</v>
      </c>
      <c r="G15" s="62">
        <v>1.2611000000000001</v>
      </c>
    </row>
    <row r="16" spans="2:12" ht="23.25">
      <c r="B16" s="60" t="s">
        <v>110</v>
      </c>
      <c r="C16" s="65">
        <f>C9*C14</f>
        <v>0</v>
      </c>
      <c r="E16" s="39"/>
      <c r="F16" s="57">
        <v>20000000</v>
      </c>
      <c r="G16" s="62">
        <v>1.2535000000000001</v>
      </c>
    </row>
    <row r="17" spans="2:7" ht="23.25">
      <c r="B17" s="688" t="s">
        <v>16</v>
      </c>
      <c r="C17" s="689"/>
      <c r="D17" s="689"/>
      <c r="E17" s="690"/>
      <c r="F17" s="57">
        <v>25000000</v>
      </c>
      <c r="G17" s="62">
        <v>1.2264999999999999</v>
      </c>
    </row>
    <row r="18" spans="2:7">
      <c r="B18" s="45"/>
      <c r="E18" s="39"/>
      <c r="F18" s="57">
        <v>30000000</v>
      </c>
      <c r="G18" s="62">
        <v>1.2181</v>
      </c>
    </row>
    <row r="19" spans="2:7">
      <c r="B19" s="45"/>
      <c r="E19" s="39"/>
      <c r="F19" s="57">
        <v>40000000</v>
      </c>
      <c r="G19" s="62">
        <v>1.2177</v>
      </c>
    </row>
    <row r="20" spans="2:7">
      <c r="B20" s="45"/>
      <c r="C20" s="49" t="s">
        <v>16</v>
      </c>
      <c r="E20" s="39"/>
      <c r="F20" s="57">
        <v>50000000</v>
      </c>
      <c r="G20" s="62">
        <v>1.2176</v>
      </c>
    </row>
    <row r="21" spans="2:7">
      <c r="B21" s="45"/>
      <c r="C21" s="28" t="s">
        <v>16</v>
      </c>
      <c r="E21" s="39"/>
      <c r="F21" s="57">
        <v>60000000</v>
      </c>
      <c r="G21" s="62">
        <v>1.2078</v>
      </c>
    </row>
    <row r="22" spans="2:7">
      <c r="B22" s="45"/>
      <c r="C22" s="28" t="s">
        <v>16</v>
      </c>
      <c r="E22" s="39"/>
      <c r="F22" s="57">
        <v>70000000</v>
      </c>
      <c r="G22" s="62">
        <v>1.2067000000000001</v>
      </c>
    </row>
    <row r="23" spans="2:7" ht="23.25">
      <c r="B23" s="66"/>
      <c r="C23" s="67" t="s">
        <v>16</v>
      </c>
      <c r="D23" s="64"/>
      <c r="E23" s="39"/>
      <c r="F23" s="57">
        <v>80000000</v>
      </c>
      <c r="G23" s="62">
        <v>1.2067000000000001</v>
      </c>
    </row>
    <row r="24" spans="2:7">
      <c r="B24" s="45"/>
      <c r="C24" s="28" t="s">
        <v>16</v>
      </c>
      <c r="E24" s="39"/>
      <c r="F24" s="57">
        <v>90000000</v>
      </c>
      <c r="G24" s="62">
        <v>1.2065999999999999</v>
      </c>
    </row>
    <row r="25" spans="2:7">
      <c r="B25" s="45"/>
      <c r="E25" s="68"/>
      <c r="F25" s="57">
        <v>100000000</v>
      </c>
      <c r="G25" s="62">
        <v>1.2065999999999999</v>
      </c>
    </row>
    <row r="26" spans="2:7">
      <c r="B26" s="45"/>
      <c r="E26" s="39"/>
      <c r="F26" s="57">
        <v>150000000</v>
      </c>
      <c r="G26" s="62">
        <v>1.2039</v>
      </c>
    </row>
    <row r="27" spans="2:7" ht="23.25">
      <c r="B27" s="45"/>
      <c r="E27" s="69" t="s">
        <v>16</v>
      </c>
      <c r="F27" s="57">
        <v>200000000</v>
      </c>
      <c r="G27" s="62">
        <v>1.2039</v>
      </c>
    </row>
    <row r="28" spans="2:7">
      <c r="B28" s="45"/>
      <c r="E28" s="39"/>
      <c r="F28" s="57">
        <v>250000000</v>
      </c>
      <c r="G28" s="62">
        <v>1.2031000000000001</v>
      </c>
    </row>
    <row r="29" spans="2:7">
      <c r="B29" s="45"/>
      <c r="E29" s="68"/>
      <c r="F29" s="57">
        <v>300000000</v>
      </c>
      <c r="G29" s="62">
        <v>1.1969000000000001</v>
      </c>
    </row>
    <row r="30" spans="2:7">
      <c r="B30" s="45"/>
      <c r="E30" s="39"/>
      <c r="F30" s="57">
        <v>350000000</v>
      </c>
      <c r="G30" s="62">
        <v>1.1883999999999999</v>
      </c>
    </row>
    <row r="31" spans="2:7">
      <c r="B31" s="45"/>
      <c r="E31" s="68"/>
      <c r="F31" s="57">
        <v>400000000</v>
      </c>
      <c r="G31" s="62">
        <v>1.1877</v>
      </c>
    </row>
    <row r="32" spans="2:7">
      <c r="B32" s="45"/>
      <c r="E32" s="39"/>
      <c r="F32" s="57">
        <v>500000000</v>
      </c>
      <c r="G32" s="62">
        <v>1.1871</v>
      </c>
    </row>
    <row r="33" spans="2:7">
      <c r="B33" s="70"/>
      <c r="C33" s="71"/>
      <c r="D33" s="71"/>
      <c r="E33" s="72"/>
      <c r="F33" s="73">
        <v>500000001</v>
      </c>
      <c r="G33" s="62">
        <v>1.1805000000000001</v>
      </c>
    </row>
    <row r="34" spans="2:7">
      <c r="G34" s="28" t="s">
        <v>16</v>
      </c>
    </row>
    <row r="53" spans="8:10" ht="50.25" customHeight="1"/>
    <row r="54" spans="8:10" ht="50.25" customHeight="1"/>
    <row r="55" spans="8:10" ht="50.25" customHeight="1"/>
    <row r="64" spans="8:10">
      <c r="H64" s="74"/>
      <c r="I64" s="74"/>
      <c r="J64" s="74"/>
    </row>
    <row r="65" spans="8:10">
      <c r="H65" s="74"/>
      <c r="I65" s="74"/>
      <c r="J65" s="74"/>
    </row>
    <row r="66" spans="8:10">
      <c r="H66" s="74"/>
      <c r="I66" s="74"/>
      <c r="J66" s="74"/>
    </row>
    <row r="67" spans="8:10">
      <c r="H67" s="74"/>
      <c r="I67" s="74"/>
      <c r="J67" s="74"/>
    </row>
    <row r="68" spans="8:10">
      <c r="H68" s="74"/>
      <c r="I68" s="74"/>
      <c r="J68" s="74"/>
    </row>
    <row r="69" spans="8:10">
      <c r="H69" s="74"/>
      <c r="I69" s="74"/>
      <c r="J69" s="74"/>
    </row>
  </sheetData>
  <mergeCells count="5">
    <mergeCell ref="B2:E2"/>
    <mergeCell ref="F2:G2"/>
    <mergeCell ref="B4:D4"/>
    <mergeCell ref="C6:D6"/>
    <mergeCell ref="B17:E17"/>
  </mergeCells>
  <phoneticPr fontId="2" type="noConversion"/>
  <pageMargins left="0.43" right="0.16" top="0.6" bottom="0.42" header="0.39" footer="0.11"/>
  <pageSetup paperSize="9" scale="46" fitToHeight="0" orientation="portrait" horizontalDpi="4294967293" verticalDpi="300" r:id="rId1"/>
  <headerFooter alignWithMargins="0">
    <oddHeader>&amp;R&amp;"TH SarabunPSK,ธรรมดา"แบบ ปร.6 (ปร.5ก+ปร.5ข)</oddHeader>
    <oddFooter>&amp;R&amp;"CordiaUPC,ธรรมดา"&amp;12File:&amp;F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BOQ </vt:lpstr>
      <vt:lpstr>ใบสรุปราคา</vt:lpstr>
      <vt:lpstr>สรุปส่วนงาน</vt:lpstr>
      <vt:lpstr>Factor f</vt:lpstr>
      <vt:lpstr>'BOQ '!Print_Area</vt:lpstr>
      <vt:lpstr>สรุปส่วนงาน!Print_Area</vt:lpstr>
      <vt:lpstr>'BOQ '!Print_Titles</vt:lpstr>
      <vt:lpstr>สรุปส่วนงาน!Print_Titles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dumnern</dc:creator>
  <cp:lastModifiedBy>iod</cp:lastModifiedBy>
  <cp:lastPrinted>2025-09-16T07:41:34Z</cp:lastPrinted>
  <dcterms:created xsi:type="dcterms:W3CDTF">2002-03-10T15:35:13Z</dcterms:created>
  <dcterms:modified xsi:type="dcterms:W3CDTF">2025-09-23T09:32:35Z</dcterms:modified>
</cp:coreProperties>
</file>